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rgeyborovkov/Documents/Яндекс.Диск/Золотой Фотон/Заявки/2020/Оценки жюри/Продукты/Оценка заявок/"/>
    </mc:Choice>
  </mc:AlternateContent>
  <xr:revisionPtr revIDLastSave="0" documentId="13_ncr:1_{09DC60A6-B905-724B-8466-1945B93AD8A3}" xr6:coauthVersionLast="45" xr6:coauthVersionMax="45" xr10:uidLastSave="{00000000-0000-0000-0000-000000000000}"/>
  <bookViews>
    <workbookView xWindow="1020" yWindow="460" windowWidth="30700" windowHeight="17300" activeTab="2" xr2:uid="{00000000-000D-0000-FFFF-FFFF00000000}"/>
  </bookViews>
  <sheets>
    <sheet name="Весовые коэффициенты" sheetId="4" r:id="rId1"/>
    <sheet name="Выбор победителей" sheetId="9" r:id="rId2"/>
    <sheet name="Суммарная оценка" sheetId="2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4" l="1"/>
  <c r="B8" i="4"/>
  <c r="B9" i="4"/>
  <c r="B10" i="4"/>
  <c r="B11" i="4"/>
  <c r="B12" i="4"/>
  <c r="B13" i="4"/>
  <c r="B14" i="4"/>
  <c r="B15" i="4"/>
  <c r="B18" i="4"/>
  <c r="B19" i="4"/>
  <c r="B20" i="4"/>
  <c r="B21" i="4"/>
  <c r="B22" i="4"/>
  <c r="B23" i="4"/>
  <c r="B24" i="4"/>
  <c r="B25" i="4"/>
  <c r="B26" i="4"/>
  <c r="B27" i="4"/>
  <c r="B28" i="4"/>
  <c r="B29" i="4"/>
  <c r="B32" i="4"/>
  <c r="B33" i="4"/>
  <c r="B34" i="4"/>
  <c r="B35" i="4"/>
  <c r="B36" i="4"/>
  <c r="B37" i="4"/>
  <c r="B38" i="4"/>
  <c r="B39" i="4"/>
  <c r="B40" i="4"/>
  <c r="B41" i="4"/>
  <c r="B44" i="4"/>
  <c r="B45" i="4"/>
  <c r="B46" i="4"/>
  <c r="B47" i="4"/>
  <c r="B48" i="4"/>
  <c r="B49" i="4"/>
  <c r="B50" i="4"/>
  <c r="B51" i="4"/>
  <c r="B52" i="4"/>
  <c r="B53" i="4"/>
  <c r="B54" i="4"/>
  <c r="B55" i="4"/>
  <c r="B58" i="4"/>
  <c r="B59" i="4"/>
  <c r="B60" i="4"/>
  <c r="B61" i="4"/>
  <c r="B62" i="4"/>
  <c r="B63" i="4"/>
  <c r="B64" i="4"/>
  <c r="B65" i="4"/>
  <c r="B66" i="4"/>
  <c r="B67" i="4"/>
  <c r="B68" i="4"/>
  <c r="E211" i="2"/>
  <c r="D211" i="2"/>
  <c r="C211" i="2"/>
  <c r="C155" i="2"/>
  <c r="E164" i="2"/>
  <c r="D164" i="2"/>
  <c r="C164" i="2"/>
  <c r="E119" i="2"/>
  <c r="D119" i="2"/>
  <c r="C119" i="2"/>
  <c r="E89" i="2"/>
  <c r="D89" i="2"/>
  <c r="C89" i="2"/>
  <c r="E71" i="2"/>
  <c r="D71" i="2"/>
  <c r="C71" i="2"/>
</calcChain>
</file>

<file path=xl/sharedStrings.xml><?xml version="1.0" encoding="utf-8"?>
<sst xmlns="http://schemas.openxmlformats.org/spreadsheetml/2006/main" count="388" uniqueCount="118">
  <si>
    <t>Форма оценки заявок в категории "Продукт года"</t>
  </si>
  <si>
    <t>Мощность</t>
  </si>
  <si>
    <t>Световой поток</t>
  </si>
  <si>
    <t>Световая отдача</t>
  </si>
  <si>
    <t xml:space="preserve">Коррелированная цветовая температура </t>
  </si>
  <si>
    <t>Общий индекс цветопередачи</t>
  </si>
  <si>
    <t>Коэффициент пульсации светового потока</t>
  </si>
  <si>
    <t>Упаковка (внешний вид, информативность маркировки)</t>
  </si>
  <si>
    <t>Вес критерия</t>
  </si>
  <si>
    <t>Наименование критерия</t>
  </si>
  <si>
    <t>Сумма баллов по заявке</t>
  </si>
  <si>
    <t>Примечание: необходимо оценить заявки по каждому критерию и проставить балл  от 1 до 10 в каждом критерии, где 1 - минимальный балл, а 10 - максимальный балл)</t>
  </si>
  <si>
    <t>Номинация "Светодиодные филаментные лампы с цоколем Е27"</t>
  </si>
  <si>
    <t xml:space="preserve">Номинация "Светодиодный светильник типа «Downlight»" </t>
  </si>
  <si>
    <t xml:space="preserve">Световой поток </t>
  </si>
  <si>
    <t>Габаритная яркость в зоне ограничения яркости</t>
  </si>
  <si>
    <t>Упаковка (внешний вид, информативность маркировки</t>
  </si>
  <si>
    <t>Коэффициент мощности</t>
  </si>
  <si>
    <t>Неравномерность яркости</t>
  </si>
  <si>
    <t>Защитный угол</t>
  </si>
  <si>
    <t>Вес</t>
  </si>
  <si>
    <t>КСС</t>
  </si>
  <si>
    <t>Климатическое исполнение</t>
  </si>
  <si>
    <t>Коррелированная цветовая температура</t>
  </si>
  <si>
    <t>Класс светораспределения</t>
  </si>
  <si>
    <t>Тип светораспределения в зоне слепимости</t>
  </si>
  <si>
    <t xml:space="preserve">Мощность </t>
  </si>
  <si>
    <t xml:space="preserve">Максимальная сила света </t>
  </si>
  <si>
    <t>Тип КСС</t>
  </si>
  <si>
    <t xml:space="preserve">Коэффициент пульсации светового потока </t>
  </si>
  <si>
    <t>Возможность управления (диммирования, включение и т.п.)</t>
  </si>
  <si>
    <t>Нет заявок</t>
  </si>
  <si>
    <t>Инновационность*</t>
  </si>
  <si>
    <t>Номинация "Светодиодный светильник  для потолков типа «Армстронг»"</t>
  </si>
  <si>
    <t xml:space="preserve">Номинация "Светодиодный  светильник для  садово-паркового освещения " </t>
  </si>
  <si>
    <t xml:space="preserve">Номинация "Источник питания для светодиодов в исполнении  IP20" </t>
  </si>
  <si>
    <t>Диапазон входного и выходного напряжения</t>
  </si>
  <si>
    <t>Диапазон выходного тока</t>
  </si>
  <si>
    <t>Габаритные размеры</t>
  </si>
  <si>
    <t>Коэффициент пульсаций выходного тока</t>
  </si>
  <si>
    <t>Димминг</t>
  </si>
  <si>
    <t xml:space="preserve">Номинация "Светодиодный светильник для промышленных предприятий с малой высотой подвеса (low-bay)" </t>
  </si>
  <si>
    <t>Номинация "СВЕТОДИОДНЫЙ СВЕТИЛЬНИК ДЛЯ ОСОБЫХ УСЛОВИЙ ЭКСПЛУАТАЦИИ»</t>
  </si>
  <si>
    <t>Номинация «СВЕТОДИОДНЫЙ СВЕТИЛЬНИК ДЛЯ ПРОМЫШЛЕННЫХ ПРЕДПРИЯТИЙ» подноминация "с большой высотой подвеса (high-bay)"</t>
  </si>
  <si>
    <t>Номинация "СВЕТОДИОДНЫЙ УЛИЧНО-ДОРОЖНЫЙ КОНСОЛЬНЫЙ СВЕТИЛЬНИК» «мощностью до 100 Вт»</t>
  </si>
  <si>
    <t>Коэффициент пульсации</t>
  </si>
  <si>
    <t>Номинация "СВЕТОДИОДНЫЙ УЛИЧНО-ДОРОЖНЫЙ КОНСОЛЬНЫЙ СВЕТИЛЬНИК» «мощностью 100-249 Вт»</t>
  </si>
  <si>
    <t>Номинация "Светодиодный прожектор" подноминация «мощный прожектор (200 Вт и более)»</t>
  </si>
  <si>
    <t>Номинация "СВЕТИЛЬНИКИ С УФ-ОБЛУЧАТЕЛЯМИ"</t>
  </si>
  <si>
    <t>·         Возможность управления (диммирования или изменения цветовой температуры)</t>
  </si>
  <si>
    <t>·         Инновационность</t>
  </si>
  <si>
    <t>Инновационность</t>
  </si>
  <si>
    <t>Возможность управления (диммирования или изменения цветовой температуры)</t>
  </si>
  <si>
    <t>Инновационность - внедрение какого-либо новшества или изменение одной или нескольких  существенных характеристик продукта</t>
  </si>
  <si>
    <t xml:space="preserve">Степень защиты оболочки от пыли (если применимо) </t>
  </si>
  <si>
    <t>Степень защиты оболочки от воды (если применимо)</t>
  </si>
  <si>
    <t>Степень защиты от воздействий внешних механических ударов (если применимо)</t>
  </si>
  <si>
    <t>Уровень взрывозащиты (если применимо)</t>
  </si>
  <si>
    <t>Устойчивость к агрессивным средам (если применимо)</t>
  </si>
  <si>
    <t>Диапазон рабочих температур (если применимо)</t>
  </si>
  <si>
    <t xml:space="preserve">Возможность управления (диммирование) </t>
  </si>
  <si>
    <t>[1] при применении для обеззараживания воздуха, измеряется в м3/Вт*ч</t>
  </si>
  <si>
    <t xml:space="preserve">Удельная производительность[1] </t>
  </si>
  <si>
    <t>ООО ТПК «Вартон» 
Iron GL CLEANpro</t>
  </si>
  <si>
    <t xml:space="preserve">Leader Light by INCOTEX Electronics Group
 Slimpanel.2 </t>
  </si>
  <si>
    <t>JAZZWAY
PHB-PRO</t>
  </si>
  <si>
    <t>Geniled
Geniled Kolokol</t>
  </si>
  <si>
    <t>ООО "ТД "Воронежский центр светотехники"
светильник Quasar</t>
  </si>
  <si>
    <t>ENERCOM
Светильник HB -100-H-60</t>
  </si>
  <si>
    <t>ENERCOM
Светильник FL-WB-100-H</t>
  </si>
  <si>
    <t>ООО ТПК «Вартон»
светильник Levante</t>
  </si>
  <si>
    <t>Geniled
Geniled Optimus</t>
  </si>
  <si>
    <t>LEDEL
Светильник Street X1 Pro</t>
  </si>
  <si>
    <t>JAZZWAY
ПРОЖЕКТОР СВЕТОДИОДНЫЙ
ПЫЛЕВЛАГОЗАЩИЩЕННЫЙ
СЕРИИ PFL-S</t>
  </si>
  <si>
    <t>ООО ТПК «Вартон»
Прожектор AirQub</t>
  </si>
  <si>
    <t>ООО "ТД"Воронежский центр светотехники"
светильник Starlet</t>
  </si>
  <si>
    <t>ООО "МГК "Световые Технологии"
SKYLINE LED 60 DS SUSP 4000K</t>
  </si>
  <si>
    <t>ООО НПО "Диодис"
D-Archiline Exclusive</t>
  </si>
  <si>
    <t>ООО ЛЕД-Эффект
Светодиодный светильник ОФИС АНТИВИРУС</t>
  </si>
  <si>
    <t>АО "ЛЕДВАНС"
Пассивный бактерицидный рециркулятор LEDVANCE ECO RECIRC UVC 2X15W WT K</t>
  </si>
  <si>
    <t>ООО "МГК "Световые Технологии"
Светодиодный светильник ANTIBIOTIC LED</t>
  </si>
  <si>
    <t>*Инновационность - внедрение какого-либо новшества или изменение одной или нескольких  существенных характеристик продукта</t>
  </si>
  <si>
    <t>Удельная производительность (при применении для обеззараживания воздуха, измеряется в м3/Вт*ч)</t>
  </si>
  <si>
    <t xml:space="preserve">Номинация "Светильники с УФ-облучателями" </t>
  </si>
  <si>
    <t>Возможность управления (диммирования)</t>
  </si>
  <si>
    <t xml:space="preserve">Номинация "Светодиодный прожектор" </t>
  </si>
  <si>
    <t xml:space="preserve">Номинация "Улично-дорожный консольный" </t>
  </si>
  <si>
    <t xml:space="preserve">Номинация "Светодиодный светильник для промышленных предприятий с большой/малой высотой подвеса (high-bay/low-bay)" </t>
  </si>
  <si>
    <t>Средний балл</t>
  </si>
  <si>
    <t>Критерий оценки</t>
  </si>
  <si>
    <t xml:space="preserve">Примечание: необходимо проставить цифру от 1 до 5 в каждом критерии. Допускается, что несколько критериев в номинации могут иметь одинаковый вес. Не допускается, чтобы все критерии имели одинаковый вес. </t>
  </si>
  <si>
    <t>Весовые коэффициенты критериев в категории "Продукт года"</t>
  </si>
  <si>
    <t>JAZZWAY прожектор  СЕРИИ PFL-S</t>
  </si>
  <si>
    <t>ООО ТПК «Вартон» прожектор AirQub</t>
  </si>
  <si>
    <t>Geniled прожектор Optimus</t>
  </si>
  <si>
    <t>ООО "ТД"Воронежский центр светотехники" светильник Starlet</t>
  </si>
  <si>
    <t>ООО "МГК "Световые Технологии" SKYLINE LED 60 DS SUSP 4000K</t>
  </si>
  <si>
    <t>ООО НПО "Диодис" D-Archiline Exclusive</t>
  </si>
  <si>
    <t>Выбор победителей в категории "Продукт года"</t>
  </si>
  <si>
    <t>V</t>
  </si>
  <si>
    <t>Лауреат</t>
  </si>
  <si>
    <t>Спец. Приз жюри</t>
  </si>
  <si>
    <t xml:space="preserve">Номинация "Светодиодный светильник для промышленных предприятий с большой высотой подвеса (high-bay)" </t>
  </si>
  <si>
    <t>Член жюри 1</t>
  </si>
  <si>
    <t>Член жюри 2</t>
  </si>
  <si>
    <t>Член жюри 3</t>
  </si>
  <si>
    <t>Член жюри 4</t>
  </si>
  <si>
    <t>Член жюри 5</t>
  </si>
  <si>
    <t>ООО "МГК "Световые Технологии", светильник ANTIBIOTIC LED</t>
  </si>
  <si>
    <t>ООО "ЛЕД-Эффект", светильник ОФИС АНТИВИРУС</t>
  </si>
  <si>
    <t>Geniled, светильник Optimus</t>
  </si>
  <si>
    <t>ТПК «Вартон», светильник Levante</t>
  </si>
  <si>
    <t>Geniled, светильник Kolokol</t>
  </si>
  <si>
    <t>JAZZWAY, светильник PHB-PRO</t>
  </si>
  <si>
    <t>ENERCOM, светильник HB -100-H-60</t>
  </si>
  <si>
    <t>Статус</t>
  </si>
  <si>
    <t>Победитель</t>
  </si>
  <si>
    <t>Согласно п. 5 процедуры определения победителей в категории "Проект года" (см. раздел 8.3 Положения о Премии), процедура выбор победителя не проводится, а все поданные заявки от номинантов получают статус «лауреат» в этой номинации.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</si>
</sst>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 (Основной текст)"/>
      <charset val="204"/>
    </font>
    <font>
      <sz val="12"/>
      <color theme="1"/>
      <name val="Calibri (Основной текст)"/>
      <charset val="204"/>
    </font>
    <font>
      <sz val="12"/>
      <color rgb="FFFF0000"/>
      <name val="Calibri (Основной текст)"/>
      <charset val="204"/>
    </font>
    <font>
      <sz val="12"/>
      <color rgb="FF000000"/>
      <name val="Calibri (Основной текст)"/>
      <charset val="204"/>
    </font>
    <font>
      <b/>
      <sz val="12"/>
      <color rgb="FFFF0000"/>
      <name val="Calibri (Основной текст)"/>
      <charset val="204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1">
      <alignment vertical="center"/>
    </xf>
    <xf numFmtId="0" fontId="2" fillId="0" borderId="0"/>
  </cellStyleXfs>
  <cellXfs count="127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/>
    </xf>
    <xf numFmtId="0" fontId="4" fillId="0" borderId="0" xfId="2" applyFont="1"/>
    <xf numFmtId="0" fontId="3" fillId="0" borderId="1" xfId="2" applyFont="1" applyBorder="1" applyAlignment="1">
      <alignment horizontal="center" vertical="center"/>
    </xf>
    <xf numFmtId="0" fontId="3" fillId="0" borderId="11" xfId="2" applyFont="1" applyBorder="1"/>
    <xf numFmtId="0" fontId="3" fillId="0" borderId="14" xfId="2" applyFont="1" applyBorder="1"/>
    <xf numFmtId="0" fontId="3" fillId="0" borderId="14" xfId="2" applyFont="1" applyBorder="1" applyAlignment="1">
      <alignment horizontal="center"/>
    </xf>
    <xf numFmtId="0" fontId="4" fillId="3" borderId="1" xfId="2" applyFont="1" applyFill="1" applyBorder="1" applyAlignment="1">
      <alignment vertical="center"/>
    </xf>
    <xf numFmtId="164" fontId="4" fillId="3" borderId="1" xfId="2" applyNumberFormat="1" applyFont="1" applyFill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0" fontId="4" fillId="3" borderId="1" xfId="2" applyFont="1" applyFill="1" applyBorder="1"/>
    <xf numFmtId="0" fontId="4" fillId="0" borderId="0" xfId="2" applyFont="1" applyAlignment="1">
      <alignment horizontal="center"/>
    </xf>
    <xf numFmtId="0" fontId="3" fillId="4" borderId="11" xfId="2" applyFont="1" applyFill="1" applyBorder="1"/>
    <xf numFmtId="0" fontId="3" fillId="4" borderId="14" xfId="2" applyFont="1" applyFill="1" applyBorder="1"/>
    <xf numFmtId="0" fontId="3" fillId="4" borderId="14" xfId="2" applyFont="1" applyFill="1" applyBorder="1" applyAlignment="1">
      <alignment horizontal="center"/>
    </xf>
    <xf numFmtId="0" fontId="4" fillId="3" borderId="1" xfId="2" applyFont="1" applyFill="1" applyBorder="1" applyAlignment="1">
      <alignment wrapText="1"/>
    </xf>
    <xf numFmtId="0" fontId="4" fillId="3" borderId="1" xfId="2" applyFont="1" applyFill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/>
    </xf>
    <xf numFmtId="2" fontId="4" fillId="0" borderId="8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2" fontId="4" fillId="0" borderId="11" xfId="0" applyNumberFormat="1" applyFont="1" applyBorder="1" applyAlignment="1">
      <alignment horizontal="center" vertical="center"/>
    </xf>
    <xf numFmtId="0" fontId="6" fillId="0" borderId="2" xfId="0" applyFont="1" applyBorder="1"/>
    <xf numFmtId="2" fontId="4" fillId="0" borderId="11" xfId="0" applyNumberFormat="1" applyFont="1" applyBorder="1" applyAlignment="1">
      <alignment horizontal="center"/>
    </xf>
    <xf numFmtId="0" fontId="6" fillId="0" borderId="1" xfId="0" applyFont="1" applyBorder="1"/>
    <xf numFmtId="0" fontId="4" fillId="0" borderId="1" xfId="0" applyFont="1" applyBorder="1"/>
    <xf numFmtId="0" fontId="4" fillId="0" borderId="11" xfId="0" applyFont="1" applyBorder="1"/>
    <xf numFmtId="0" fontId="3" fillId="0" borderId="1" xfId="0" applyFont="1" applyBorder="1"/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3" borderId="0" xfId="0" applyFont="1" applyFill="1"/>
    <xf numFmtId="0" fontId="4" fillId="3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0" fontId="4" fillId="3" borderId="1" xfId="1" applyFont="1" applyFill="1">
      <alignment vertical="center"/>
    </xf>
    <xf numFmtId="164" fontId="4" fillId="3" borderId="1" xfId="1" applyNumberFormat="1" applyFont="1" applyFill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4" fillId="0" borderId="13" xfId="0" applyFont="1" applyBorder="1"/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4" fillId="0" borderId="0" xfId="0" applyFont="1"/>
    <xf numFmtId="0" fontId="4" fillId="0" borderId="1" xfId="2" applyFont="1" applyFill="1" applyBorder="1" applyAlignment="1">
      <alignment vertical="center"/>
    </xf>
    <xf numFmtId="164" fontId="4" fillId="0" borderId="1" xfId="2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9" xfId="2" applyFont="1" applyBorder="1" applyAlignment="1">
      <alignment wrapText="1"/>
    </xf>
    <xf numFmtId="0" fontId="3" fillId="0" borderId="11" xfId="2" applyFont="1" applyBorder="1" applyAlignment="1">
      <alignment wrapText="1"/>
    </xf>
    <xf numFmtId="0" fontId="3" fillId="0" borderId="11" xfId="2" applyFont="1" applyFill="1" applyBorder="1"/>
    <xf numFmtId="0" fontId="4" fillId="0" borderId="1" xfId="2" applyFont="1" applyBorder="1"/>
    <xf numFmtId="0" fontId="4" fillId="6" borderId="1" xfId="2" applyFont="1" applyFill="1" applyBorder="1" applyAlignment="1">
      <alignment vertical="center" wrapText="1"/>
    </xf>
    <xf numFmtId="164" fontId="4" fillId="6" borderId="1" xfId="2" applyNumberFormat="1" applyFont="1" applyFill="1" applyBorder="1" applyAlignment="1">
      <alignment horizontal="center" vertical="center"/>
    </xf>
    <xf numFmtId="0" fontId="4" fillId="6" borderId="1" xfId="2" applyFont="1" applyFill="1" applyBorder="1"/>
    <xf numFmtId="0" fontId="4" fillId="6" borderId="1" xfId="2" applyFont="1" applyFill="1" applyBorder="1" applyAlignment="1">
      <alignment vertical="center"/>
    </xf>
    <xf numFmtId="0" fontId="4" fillId="0" borderId="1" xfId="0" applyFont="1" applyBorder="1"/>
    <xf numFmtId="0" fontId="4" fillId="0" borderId="0" xfId="0" applyFont="1"/>
    <xf numFmtId="0" fontId="5" fillId="0" borderId="9" xfId="2" applyFont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/>
    <xf numFmtId="0" fontId="4" fillId="0" borderId="0" xfId="0" applyFont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0" xfId="2" applyFont="1"/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 xr:uid="{5B4CCCA1-7DB1-0641-8840-B5DDEB2A83DA}"/>
    <cellStyle name="оценка" xfId="1" xr:uid="{00000000-0005-0000-0000-000001000000}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6470E-F4A7-4540-A395-795C8B456CA8}">
  <dimension ref="A2:G70"/>
  <sheetViews>
    <sheetView zoomScale="140" zoomScaleNormal="140" workbookViewId="0">
      <selection activeCell="A76" sqref="A76"/>
    </sheetView>
  </sheetViews>
  <sheetFormatPr baseColWidth="10" defaultColWidth="11" defaultRowHeight="16" x14ac:dyDescent="0.2"/>
  <cols>
    <col min="1" max="1" width="47.6640625" style="3" customWidth="1"/>
    <col min="2" max="2" width="19.6640625" style="3" customWidth="1"/>
    <col min="3" max="3" width="13.33203125" style="12" customWidth="1"/>
    <col min="4" max="4" width="13.6640625" style="3" customWidth="1"/>
    <col min="5" max="7" width="12.6640625" style="3" bestFit="1" customWidth="1"/>
    <col min="8" max="16384" width="11" style="3"/>
  </cols>
  <sheetData>
    <row r="2" spans="1:7" x14ac:dyDescent="0.2">
      <c r="A2" s="1" t="s">
        <v>91</v>
      </c>
      <c r="B2" s="1"/>
      <c r="C2" s="2"/>
    </row>
    <row r="4" spans="1:7" ht="33" customHeight="1" x14ac:dyDescent="0.2">
      <c r="A4" s="92" t="s">
        <v>90</v>
      </c>
      <c r="B4" s="92"/>
      <c r="C4" s="92"/>
    </row>
    <row r="5" spans="1:7" x14ac:dyDescent="0.2">
      <c r="A5" s="4" t="s">
        <v>89</v>
      </c>
      <c r="B5" s="4" t="s">
        <v>88</v>
      </c>
      <c r="C5" s="4" t="s">
        <v>103</v>
      </c>
      <c r="D5" s="4" t="s">
        <v>104</v>
      </c>
      <c r="E5" s="4" t="s">
        <v>105</v>
      </c>
      <c r="F5" s="4" t="s">
        <v>106</v>
      </c>
      <c r="G5" s="4" t="s">
        <v>107</v>
      </c>
    </row>
    <row r="6" spans="1:7" x14ac:dyDescent="0.2">
      <c r="A6" s="5" t="s">
        <v>87</v>
      </c>
      <c r="B6" s="6"/>
      <c r="C6" s="7"/>
      <c r="D6" s="7"/>
      <c r="E6" s="7"/>
      <c r="F6" s="7"/>
      <c r="G6" s="7"/>
    </row>
    <row r="7" spans="1:7" x14ac:dyDescent="0.2">
      <c r="A7" s="8" t="s">
        <v>1</v>
      </c>
      <c r="B7" s="9">
        <f t="shared" ref="B7:B15" si="0">AVERAGE(C7:G7)</f>
        <v>3</v>
      </c>
      <c r="C7" s="10">
        <v>2</v>
      </c>
      <c r="D7" s="10">
        <v>4</v>
      </c>
      <c r="E7" s="10">
        <v>3</v>
      </c>
      <c r="F7" s="10">
        <v>3</v>
      </c>
      <c r="G7" s="10">
        <v>3</v>
      </c>
    </row>
    <row r="8" spans="1:7" x14ac:dyDescent="0.2">
      <c r="A8" s="8" t="s">
        <v>2</v>
      </c>
      <c r="B8" s="9">
        <f t="shared" si="0"/>
        <v>4.4000000000000004</v>
      </c>
      <c r="C8" s="10">
        <v>3</v>
      </c>
      <c r="D8" s="10">
        <v>5</v>
      </c>
      <c r="E8" s="10">
        <v>4</v>
      </c>
      <c r="F8" s="10">
        <v>5</v>
      </c>
      <c r="G8" s="10">
        <v>5</v>
      </c>
    </row>
    <row r="9" spans="1:7" x14ac:dyDescent="0.2">
      <c r="A9" s="8" t="s">
        <v>3</v>
      </c>
      <c r="B9" s="9">
        <f t="shared" si="0"/>
        <v>4.8</v>
      </c>
      <c r="C9" s="10">
        <v>5</v>
      </c>
      <c r="D9" s="10">
        <v>5</v>
      </c>
      <c r="E9" s="10">
        <v>5</v>
      </c>
      <c r="F9" s="10">
        <v>4</v>
      </c>
      <c r="G9" s="10">
        <v>5</v>
      </c>
    </row>
    <row r="10" spans="1:7" x14ac:dyDescent="0.2">
      <c r="A10" s="8" t="s">
        <v>5</v>
      </c>
      <c r="B10" s="9">
        <f t="shared" si="0"/>
        <v>3.2</v>
      </c>
      <c r="C10" s="10">
        <v>2</v>
      </c>
      <c r="D10" s="10">
        <v>5</v>
      </c>
      <c r="E10" s="10">
        <v>3</v>
      </c>
      <c r="F10" s="10">
        <v>3</v>
      </c>
      <c r="G10" s="10">
        <v>3</v>
      </c>
    </row>
    <row r="11" spans="1:7" x14ac:dyDescent="0.2">
      <c r="A11" s="8" t="s">
        <v>6</v>
      </c>
      <c r="B11" s="9">
        <f t="shared" si="0"/>
        <v>3.8</v>
      </c>
      <c r="C11" s="10">
        <v>2</v>
      </c>
      <c r="D11" s="10">
        <v>5</v>
      </c>
      <c r="E11" s="10">
        <v>4</v>
      </c>
      <c r="F11" s="10">
        <v>4</v>
      </c>
      <c r="G11" s="10">
        <v>4</v>
      </c>
    </row>
    <row r="12" spans="1:7" x14ac:dyDescent="0.2">
      <c r="A12" s="8" t="s">
        <v>17</v>
      </c>
      <c r="B12" s="9">
        <f t="shared" si="0"/>
        <v>4</v>
      </c>
      <c r="C12" s="10">
        <v>5</v>
      </c>
      <c r="D12" s="10">
        <v>4</v>
      </c>
      <c r="E12" s="10">
        <v>4</v>
      </c>
      <c r="F12" s="10">
        <v>3</v>
      </c>
      <c r="G12" s="10">
        <v>4</v>
      </c>
    </row>
    <row r="13" spans="1:7" x14ac:dyDescent="0.2">
      <c r="A13" s="8" t="s">
        <v>20</v>
      </c>
      <c r="B13" s="9">
        <f t="shared" si="0"/>
        <v>3.6</v>
      </c>
      <c r="C13" s="10">
        <v>4</v>
      </c>
      <c r="D13" s="10">
        <v>3</v>
      </c>
      <c r="E13" s="10">
        <v>3</v>
      </c>
      <c r="F13" s="10">
        <v>4</v>
      </c>
      <c r="G13" s="10">
        <v>4</v>
      </c>
    </row>
    <row r="14" spans="1:7" x14ac:dyDescent="0.2">
      <c r="A14" s="8" t="s">
        <v>21</v>
      </c>
      <c r="B14" s="9">
        <f t="shared" si="0"/>
        <v>3.6</v>
      </c>
      <c r="C14" s="10">
        <v>4</v>
      </c>
      <c r="D14" s="10">
        <v>4</v>
      </c>
      <c r="E14" s="10">
        <v>3</v>
      </c>
      <c r="F14" s="10">
        <v>4</v>
      </c>
      <c r="G14" s="10">
        <v>3</v>
      </c>
    </row>
    <row r="15" spans="1:7" x14ac:dyDescent="0.2">
      <c r="A15" s="11" t="s">
        <v>22</v>
      </c>
      <c r="B15" s="9">
        <f t="shared" si="0"/>
        <v>3</v>
      </c>
      <c r="C15" s="10">
        <v>5</v>
      </c>
      <c r="D15" s="10">
        <v>3</v>
      </c>
      <c r="E15" s="10">
        <v>3</v>
      </c>
      <c r="F15" s="10">
        <v>3</v>
      </c>
      <c r="G15" s="10">
        <v>1</v>
      </c>
    </row>
    <row r="16" spans="1:7" x14ac:dyDescent="0.2">
      <c r="D16" s="12"/>
      <c r="E16" s="12"/>
      <c r="F16" s="12"/>
      <c r="G16" s="12"/>
    </row>
    <row r="17" spans="1:7" x14ac:dyDescent="0.2">
      <c r="A17" s="13" t="s">
        <v>86</v>
      </c>
      <c r="B17" s="14"/>
      <c r="C17" s="15"/>
      <c r="D17" s="15"/>
      <c r="E17" s="15"/>
      <c r="F17" s="15"/>
      <c r="G17" s="15"/>
    </row>
    <row r="18" spans="1:7" x14ac:dyDescent="0.2">
      <c r="A18" s="8" t="s">
        <v>1</v>
      </c>
      <c r="B18" s="9">
        <f t="shared" ref="B18:B29" si="1">AVERAGE(C18:G18)</f>
        <v>3.2</v>
      </c>
      <c r="C18" s="10">
        <v>2</v>
      </c>
      <c r="D18" s="10">
        <v>4</v>
      </c>
      <c r="E18" s="10">
        <v>3</v>
      </c>
      <c r="F18" s="10">
        <v>4</v>
      </c>
      <c r="G18" s="10">
        <v>3</v>
      </c>
    </row>
    <row r="19" spans="1:7" x14ac:dyDescent="0.2">
      <c r="A19" s="8" t="s">
        <v>2</v>
      </c>
      <c r="B19" s="9">
        <f t="shared" si="1"/>
        <v>4.5999999999999996</v>
      </c>
      <c r="C19" s="10">
        <v>3</v>
      </c>
      <c r="D19" s="10">
        <v>5</v>
      </c>
      <c r="E19" s="10">
        <v>5</v>
      </c>
      <c r="F19" s="10">
        <v>5</v>
      </c>
      <c r="G19" s="10">
        <v>5</v>
      </c>
    </row>
    <row r="20" spans="1:7" x14ac:dyDescent="0.2">
      <c r="A20" s="8" t="s">
        <v>3</v>
      </c>
      <c r="B20" s="9">
        <f t="shared" si="1"/>
        <v>4.8</v>
      </c>
      <c r="C20" s="10">
        <v>5</v>
      </c>
      <c r="D20" s="10">
        <v>5</v>
      </c>
      <c r="E20" s="10">
        <v>5</v>
      </c>
      <c r="F20" s="10">
        <v>4</v>
      </c>
      <c r="G20" s="10">
        <v>5</v>
      </c>
    </row>
    <row r="21" spans="1:7" x14ac:dyDescent="0.2">
      <c r="A21" s="8" t="s">
        <v>23</v>
      </c>
      <c r="B21" s="9">
        <f t="shared" si="1"/>
        <v>3.4</v>
      </c>
      <c r="C21" s="10">
        <v>3</v>
      </c>
      <c r="D21" s="10">
        <v>4</v>
      </c>
      <c r="E21" s="10">
        <v>3</v>
      </c>
      <c r="F21" s="10">
        <v>4</v>
      </c>
      <c r="G21" s="10">
        <v>3</v>
      </c>
    </row>
    <row r="22" spans="1:7" x14ac:dyDescent="0.2">
      <c r="A22" s="8" t="s">
        <v>17</v>
      </c>
      <c r="B22" s="9">
        <f t="shared" si="1"/>
        <v>4</v>
      </c>
      <c r="C22" s="10">
        <v>5</v>
      </c>
      <c r="D22" s="10">
        <v>4</v>
      </c>
      <c r="E22" s="10">
        <v>4</v>
      </c>
      <c r="F22" s="10">
        <v>3</v>
      </c>
      <c r="G22" s="10">
        <v>4</v>
      </c>
    </row>
    <row r="23" spans="1:7" x14ac:dyDescent="0.2">
      <c r="A23" s="8" t="s">
        <v>21</v>
      </c>
      <c r="B23" s="9">
        <f t="shared" si="1"/>
        <v>4.8</v>
      </c>
      <c r="C23" s="10">
        <v>5</v>
      </c>
      <c r="D23" s="10">
        <v>5</v>
      </c>
      <c r="E23" s="10">
        <v>5</v>
      </c>
      <c r="F23" s="10">
        <v>4</v>
      </c>
      <c r="G23" s="10">
        <v>5</v>
      </c>
    </row>
    <row r="24" spans="1:7" x14ac:dyDescent="0.2">
      <c r="A24" s="8" t="s">
        <v>24</v>
      </c>
      <c r="B24" s="9">
        <f t="shared" si="1"/>
        <v>4.2</v>
      </c>
      <c r="C24" s="10">
        <v>3</v>
      </c>
      <c r="D24" s="10">
        <v>4</v>
      </c>
      <c r="E24" s="10">
        <v>5</v>
      </c>
      <c r="F24" s="10">
        <v>4</v>
      </c>
      <c r="G24" s="10">
        <v>5</v>
      </c>
    </row>
    <row r="25" spans="1:7" x14ac:dyDescent="0.2">
      <c r="A25" s="8" t="s">
        <v>25</v>
      </c>
      <c r="B25" s="9">
        <f t="shared" si="1"/>
        <v>4.4000000000000004</v>
      </c>
      <c r="C25" s="10">
        <v>5</v>
      </c>
      <c r="D25" s="10">
        <v>4</v>
      </c>
      <c r="E25" s="10">
        <v>5</v>
      </c>
      <c r="F25" s="10">
        <v>3</v>
      </c>
      <c r="G25" s="10">
        <v>5</v>
      </c>
    </row>
    <row r="26" spans="1:7" x14ac:dyDescent="0.2">
      <c r="A26" s="8" t="s">
        <v>20</v>
      </c>
      <c r="B26" s="9">
        <f t="shared" si="1"/>
        <v>4</v>
      </c>
      <c r="C26" s="10">
        <v>5</v>
      </c>
      <c r="D26" s="10">
        <v>3</v>
      </c>
      <c r="E26" s="10">
        <v>4</v>
      </c>
      <c r="F26" s="10">
        <v>3</v>
      </c>
      <c r="G26" s="10">
        <v>5</v>
      </c>
    </row>
    <row r="27" spans="1:7" x14ac:dyDescent="0.2">
      <c r="A27" s="8" t="s">
        <v>45</v>
      </c>
      <c r="B27" s="9">
        <f t="shared" si="1"/>
        <v>3.4</v>
      </c>
      <c r="C27" s="10">
        <v>4</v>
      </c>
      <c r="D27" s="10">
        <v>4</v>
      </c>
      <c r="E27" s="10">
        <v>4</v>
      </c>
      <c r="F27" s="10">
        <v>3</v>
      </c>
      <c r="G27" s="10">
        <v>2</v>
      </c>
    </row>
    <row r="28" spans="1:7" x14ac:dyDescent="0.2">
      <c r="A28" s="11" t="s">
        <v>60</v>
      </c>
      <c r="B28" s="9">
        <f t="shared" si="1"/>
        <v>3.8</v>
      </c>
      <c r="C28" s="10">
        <v>4</v>
      </c>
      <c r="D28" s="10">
        <v>4</v>
      </c>
      <c r="E28" s="10">
        <v>4</v>
      </c>
      <c r="F28" s="10">
        <v>4</v>
      </c>
      <c r="G28" s="10">
        <v>3</v>
      </c>
    </row>
    <row r="29" spans="1:7" x14ac:dyDescent="0.2">
      <c r="A29" s="11" t="s">
        <v>32</v>
      </c>
      <c r="B29" s="9">
        <f t="shared" si="1"/>
        <v>4</v>
      </c>
      <c r="C29" s="10">
        <v>3</v>
      </c>
      <c r="D29" s="10">
        <v>4</v>
      </c>
      <c r="E29" s="10">
        <v>4</v>
      </c>
      <c r="F29" s="10">
        <v>4</v>
      </c>
      <c r="G29" s="10">
        <v>5</v>
      </c>
    </row>
    <row r="30" spans="1:7" x14ac:dyDescent="0.2">
      <c r="D30" s="12"/>
      <c r="E30" s="12"/>
      <c r="F30" s="12"/>
      <c r="G30" s="12"/>
    </row>
    <row r="31" spans="1:7" x14ac:dyDescent="0.2">
      <c r="A31" s="13" t="s">
        <v>85</v>
      </c>
      <c r="B31" s="14"/>
      <c r="C31" s="15"/>
      <c r="D31" s="15"/>
      <c r="E31" s="15"/>
      <c r="F31" s="15"/>
      <c r="G31" s="15"/>
    </row>
    <row r="32" spans="1:7" x14ac:dyDescent="0.2">
      <c r="A32" s="8" t="s">
        <v>26</v>
      </c>
      <c r="B32" s="9">
        <f t="shared" ref="B32:B41" si="2">AVERAGE(C32:G32)</f>
        <v>4.2</v>
      </c>
      <c r="C32" s="10">
        <v>3</v>
      </c>
      <c r="D32" s="10">
        <v>5</v>
      </c>
      <c r="E32" s="10">
        <v>5</v>
      </c>
      <c r="F32" s="10">
        <v>4</v>
      </c>
      <c r="G32" s="10">
        <v>4</v>
      </c>
    </row>
    <row r="33" spans="1:7" x14ac:dyDescent="0.2">
      <c r="A33" s="8" t="s">
        <v>2</v>
      </c>
      <c r="B33" s="9">
        <f t="shared" si="2"/>
        <v>4.5999999999999996</v>
      </c>
      <c r="C33" s="10">
        <v>4</v>
      </c>
      <c r="D33" s="10">
        <v>5</v>
      </c>
      <c r="E33" s="10">
        <v>5</v>
      </c>
      <c r="F33" s="10">
        <v>4</v>
      </c>
      <c r="G33" s="10">
        <v>5</v>
      </c>
    </row>
    <row r="34" spans="1:7" x14ac:dyDescent="0.2">
      <c r="A34" s="8" t="s">
        <v>3</v>
      </c>
      <c r="B34" s="9">
        <f t="shared" si="2"/>
        <v>4.5999999999999996</v>
      </c>
      <c r="C34" s="10">
        <v>5</v>
      </c>
      <c r="D34" s="10">
        <v>5</v>
      </c>
      <c r="E34" s="10">
        <v>5</v>
      </c>
      <c r="F34" s="10">
        <v>5</v>
      </c>
      <c r="G34" s="10">
        <v>3</v>
      </c>
    </row>
    <row r="35" spans="1:7" x14ac:dyDescent="0.2">
      <c r="A35" s="8" t="s">
        <v>23</v>
      </c>
      <c r="B35" s="9">
        <f t="shared" si="2"/>
        <v>3.6</v>
      </c>
      <c r="C35" s="10">
        <v>4</v>
      </c>
      <c r="D35" s="10">
        <v>4</v>
      </c>
      <c r="E35" s="10">
        <v>3</v>
      </c>
      <c r="F35" s="10">
        <v>4</v>
      </c>
      <c r="G35" s="10">
        <v>3</v>
      </c>
    </row>
    <row r="36" spans="1:7" x14ac:dyDescent="0.2">
      <c r="A36" s="8" t="s">
        <v>5</v>
      </c>
      <c r="B36" s="9">
        <f t="shared" si="2"/>
        <v>3.8</v>
      </c>
      <c r="C36" s="10">
        <v>5</v>
      </c>
      <c r="D36" s="10">
        <v>4</v>
      </c>
      <c r="E36" s="10">
        <v>3</v>
      </c>
      <c r="F36" s="10">
        <v>4</v>
      </c>
      <c r="G36" s="10">
        <v>3</v>
      </c>
    </row>
    <row r="37" spans="1:7" x14ac:dyDescent="0.2">
      <c r="A37" s="8" t="s">
        <v>17</v>
      </c>
      <c r="B37" s="9">
        <f t="shared" si="2"/>
        <v>4.4000000000000004</v>
      </c>
      <c r="C37" s="10">
        <v>5</v>
      </c>
      <c r="D37" s="10">
        <v>4</v>
      </c>
      <c r="E37" s="10">
        <v>4</v>
      </c>
      <c r="F37" s="10">
        <v>5</v>
      </c>
      <c r="G37" s="10">
        <v>4</v>
      </c>
    </row>
    <row r="38" spans="1:7" x14ac:dyDescent="0.2">
      <c r="A38" s="8" t="s">
        <v>27</v>
      </c>
      <c r="B38" s="9">
        <f t="shared" si="2"/>
        <v>4.5999999999999996</v>
      </c>
      <c r="C38" s="10">
        <v>4</v>
      </c>
      <c r="D38" s="10">
        <v>5</v>
      </c>
      <c r="E38" s="10">
        <v>4</v>
      </c>
      <c r="F38" s="10">
        <v>5</v>
      </c>
      <c r="G38" s="10">
        <v>5</v>
      </c>
    </row>
    <row r="39" spans="1:7" ht="16" customHeight="1" x14ac:dyDescent="0.2">
      <c r="A39" s="8" t="s">
        <v>28</v>
      </c>
      <c r="B39" s="9">
        <f t="shared" si="2"/>
        <v>4</v>
      </c>
      <c r="C39" s="10">
        <v>5</v>
      </c>
      <c r="D39" s="10">
        <v>4</v>
      </c>
      <c r="E39" s="10">
        <v>4</v>
      </c>
      <c r="F39" s="10">
        <v>3</v>
      </c>
      <c r="G39" s="10">
        <v>4</v>
      </c>
    </row>
    <row r="40" spans="1:7" x14ac:dyDescent="0.2">
      <c r="A40" s="8" t="s">
        <v>20</v>
      </c>
      <c r="B40" s="9">
        <f t="shared" si="2"/>
        <v>3.6</v>
      </c>
      <c r="C40" s="10">
        <v>4</v>
      </c>
      <c r="D40" s="10">
        <v>4</v>
      </c>
      <c r="E40" s="10">
        <v>3</v>
      </c>
      <c r="F40" s="10">
        <v>3</v>
      </c>
      <c r="G40" s="10">
        <v>4</v>
      </c>
    </row>
    <row r="41" spans="1:7" x14ac:dyDescent="0.2">
      <c r="A41" s="11" t="s">
        <v>22</v>
      </c>
      <c r="B41" s="9">
        <f t="shared" si="2"/>
        <v>4.5999999999999996</v>
      </c>
      <c r="C41" s="10">
        <v>4</v>
      </c>
      <c r="D41" s="10">
        <v>4</v>
      </c>
      <c r="E41" s="10">
        <v>5</v>
      </c>
      <c r="F41" s="10">
        <v>5</v>
      </c>
      <c r="G41" s="10">
        <v>5</v>
      </c>
    </row>
    <row r="42" spans="1:7" x14ac:dyDescent="0.2">
      <c r="D42" s="12"/>
      <c r="E42" s="12"/>
      <c r="F42" s="12"/>
      <c r="G42" s="12"/>
    </row>
    <row r="43" spans="1:7" x14ac:dyDescent="0.2">
      <c r="A43" s="5" t="s">
        <v>34</v>
      </c>
      <c r="B43" s="6"/>
      <c r="C43" s="7"/>
      <c r="D43" s="7"/>
      <c r="E43" s="7"/>
      <c r="F43" s="7"/>
      <c r="G43" s="7"/>
    </row>
    <row r="44" spans="1:7" x14ac:dyDescent="0.2">
      <c r="A44" s="8" t="s">
        <v>1</v>
      </c>
      <c r="B44" s="9">
        <f t="shared" ref="B44:B55" si="3">AVERAGE(C44:G44)</f>
        <v>3.2</v>
      </c>
      <c r="C44" s="10">
        <v>3</v>
      </c>
      <c r="D44" s="10">
        <v>4</v>
      </c>
      <c r="E44" s="10">
        <v>2</v>
      </c>
      <c r="F44" s="10">
        <v>4</v>
      </c>
      <c r="G44" s="10">
        <v>3</v>
      </c>
    </row>
    <row r="45" spans="1:7" x14ac:dyDescent="0.2">
      <c r="A45" s="8" t="s">
        <v>2</v>
      </c>
      <c r="B45" s="9">
        <f t="shared" si="3"/>
        <v>3.8</v>
      </c>
      <c r="C45" s="10">
        <v>3</v>
      </c>
      <c r="D45" s="10">
        <v>4</v>
      </c>
      <c r="E45" s="10">
        <v>4</v>
      </c>
      <c r="F45" s="10">
        <v>4</v>
      </c>
      <c r="G45" s="10">
        <v>4</v>
      </c>
    </row>
    <row r="46" spans="1:7" x14ac:dyDescent="0.2">
      <c r="A46" s="8" t="s">
        <v>3</v>
      </c>
      <c r="B46" s="9">
        <f t="shared" si="3"/>
        <v>4.2</v>
      </c>
      <c r="C46" s="10">
        <v>3</v>
      </c>
      <c r="D46" s="10">
        <v>5</v>
      </c>
      <c r="E46" s="10">
        <v>4</v>
      </c>
      <c r="F46" s="10">
        <v>4</v>
      </c>
      <c r="G46" s="10">
        <v>5</v>
      </c>
    </row>
    <row r="47" spans="1:7" x14ac:dyDescent="0.2">
      <c r="A47" s="8" t="s">
        <v>4</v>
      </c>
      <c r="B47" s="9">
        <f t="shared" si="3"/>
        <v>5</v>
      </c>
      <c r="C47" s="10">
        <v>5</v>
      </c>
      <c r="D47" s="10">
        <v>5</v>
      </c>
      <c r="E47" s="10">
        <v>5</v>
      </c>
      <c r="F47" s="10">
        <v>5</v>
      </c>
      <c r="G47" s="10">
        <v>5</v>
      </c>
    </row>
    <row r="48" spans="1:7" x14ac:dyDescent="0.2">
      <c r="A48" s="8" t="s">
        <v>17</v>
      </c>
      <c r="B48" s="9">
        <f t="shared" si="3"/>
        <v>4</v>
      </c>
      <c r="C48" s="10">
        <v>5</v>
      </c>
      <c r="D48" s="10">
        <v>4</v>
      </c>
      <c r="E48" s="10">
        <v>3</v>
      </c>
      <c r="F48" s="10">
        <v>4</v>
      </c>
      <c r="G48" s="10">
        <v>4</v>
      </c>
    </row>
    <row r="49" spans="1:7" x14ac:dyDescent="0.2">
      <c r="A49" s="8" t="s">
        <v>21</v>
      </c>
      <c r="B49" s="9">
        <f t="shared" si="3"/>
        <v>4</v>
      </c>
      <c r="C49" s="10">
        <v>3</v>
      </c>
      <c r="D49" s="10">
        <v>4</v>
      </c>
      <c r="E49" s="10">
        <v>4</v>
      </c>
      <c r="F49" s="10">
        <v>5</v>
      </c>
      <c r="G49" s="10">
        <v>4</v>
      </c>
    </row>
    <row r="50" spans="1:7" x14ac:dyDescent="0.2">
      <c r="A50" s="8" t="s">
        <v>24</v>
      </c>
      <c r="B50" s="9">
        <f t="shared" si="3"/>
        <v>4.2</v>
      </c>
      <c r="C50" s="10">
        <v>5</v>
      </c>
      <c r="D50" s="10">
        <v>4</v>
      </c>
      <c r="E50" s="10">
        <v>4</v>
      </c>
      <c r="F50" s="10">
        <v>4</v>
      </c>
      <c r="G50" s="10">
        <v>4</v>
      </c>
    </row>
    <row r="51" spans="1:7" x14ac:dyDescent="0.2">
      <c r="A51" s="8" t="s">
        <v>25</v>
      </c>
      <c r="B51" s="9">
        <f t="shared" si="3"/>
        <v>4.2</v>
      </c>
      <c r="C51" s="10">
        <v>5</v>
      </c>
      <c r="D51" s="10">
        <v>4</v>
      </c>
      <c r="E51" s="10">
        <v>4</v>
      </c>
      <c r="F51" s="10">
        <v>3</v>
      </c>
      <c r="G51" s="10">
        <v>5</v>
      </c>
    </row>
    <row r="52" spans="1:7" ht="17" x14ac:dyDescent="0.2">
      <c r="A52" s="16" t="s">
        <v>20</v>
      </c>
      <c r="B52" s="9">
        <f t="shared" si="3"/>
        <v>3.6</v>
      </c>
      <c r="C52" s="10">
        <v>4</v>
      </c>
      <c r="D52" s="10">
        <v>4</v>
      </c>
      <c r="E52" s="10">
        <v>3</v>
      </c>
      <c r="F52" s="10">
        <v>4</v>
      </c>
      <c r="G52" s="10">
        <v>3</v>
      </c>
    </row>
    <row r="53" spans="1:7" x14ac:dyDescent="0.2">
      <c r="A53" s="8" t="s">
        <v>45</v>
      </c>
      <c r="B53" s="9">
        <f t="shared" si="3"/>
        <v>3.6</v>
      </c>
      <c r="C53" s="10">
        <v>3</v>
      </c>
      <c r="D53" s="10">
        <v>4</v>
      </c>
      <c r="E53" s="10">
        <v>4</v>
      </c>
      <c r="F53" s="10">
        <v>4</v>
      </c>
      <c r="G53" s="10">
        <v>3</v>
      </c>
    </row>
    <row r="54" spans="1:7" ht="17" x14ac:dyDescent="0.2">
      <c r="A54" s="16" t="s">
        <v>84</v>
      </c>
      <c r="B54" s="9">
        <f t="shared" si="3"/>
        <v>4.2</v>
      </c>
      <c r="C54" s="10">
        <v>4</v>
      </c>
      <c r="D54" s="10">
        <v>5</v>
      </c>
      <c r="E54" s="10">
        <v>4</v>
      </c>
      <c r="F54" s="10">
        <v>5</v>
      </c>
      <c r="G54" s="10">
        <v>3</v>
      </c>
    </row>
    <row r="55" spans="1:7" x14ac:dyDescent="0.2">
      <c r="A55" s="11" t="s">
        <v>32</v>
      </c>
      <c r="B55" s="9">
        <f t="shared" si="3"/>
        <v>4.5999999999999996</v>
      </c>
      <c r="C55" s="10">
        <v>4</v>
      </c>
      <c r="D55" s="10">
        <v>4</v>
      </c>
      <c r="E55" s="10">
        <v>5</v>
      </c>
      <c r="F55" s="10">
        <v>5</v>
      </c>
      <c r="G55" s="10">
        <v>5</v>
      </c>
    </row>
    <row r="56" spans="1:7" x14ac:dyDescent="0.2">
      <c r="D56" s="12"/>
      <c r="E56" s="12"/>
      <c r="F56" s="12"/>
      <c r="G56" s="12"/>
    </row>
    <row r="57" spans="1:7" x14ac:dyDescent="0.2">
      <c r="A57" s="5" t="s">
        <v>83</v>
      </c>
      <c r="B57" s="6"/>
      <c r="C57" s="7"/>
      <c r="D57" s="7"/>
      <c r="E57" s="7"/>
      <c r="F57" s="7"/>
      <c r="G57" s="7"/>
    </row>
    <row r="58" spans="1:7" x14ac:dyDescent="0.2">
      <c r="A58" s="8" t="s">
        <v>2</v>
      </c>
      <c r="B58" s="9">
        <f t="shared" ref="B58:B68" si="4">AVERAGE(C58:G58)</f>
        <v>3.6</v>
      </c>
      <c r="C58" s="10">
        <v>3</v>
      </c>
      <c r="D58" s="10">
        <v>4</v>
      </c>
      <c r="E58" s="10">
        <v>4</v>
      </c>
      <c r="F58" s="10">
        <v>3</v>
      </c>
      <c r="G58" s="10">
        <v>4</v>
      </c>
    </row>
    <row r="59" spans="1:7" x14ac:dyDescent="0.2">
      <c r="A59" s="8" t="s">
        <v>3</v>
      </c>
      <c r="B59" s="9">
        <f t="shared" si="4"/>
        <v>4.2</v>
      </c>
      <c r="C59" s="10">
        <v>4</v>
      </c>
      <c r="D59" s="10">
        <v>5</v>
      </c>
      <c r="E59" s="10">
        <v>4</v>
      </c>
      <c r="F59" s="10">
        <v>4</v>
      </c>
      <c r="G59" s="10">
        <v>4</v>
      </c>
    </row>
    <row r="60" spans="1:7" x14ac:dyDescent="0.2">
      <c r="A60" s="8" t="s">
        <v>4</v>
      </c>
      <c r="B60" s="9">
        <f t="shared" si="4"/>
        <v>3.4</v>
      </c>
      <c r="C60" s="10">
        <v>3</v>
      </c>
      <c r="D60" s="10">
        <v>4</v>
      </c>
      <c r="E60" s="10">
        <v>3</v>
      </c>
      <c r="F60" s="10">
        <v>3</v>
      </c>
      <c r="G60" s="10">
        <v>4</v>
      </c>
    </row>
    <row r="61" spans="1:7" x14ac:dyDescent="0.2">
      <c r="A61" s="8" t="s">
        <v>5</v>
      </c>
      <c r="B61" s="9">
        <f t="shared" si="4"/>
        <v>3.8</v>
      </c>
      <c r="C61" s="10">
        <v>4</v>
      </c>
      <c r="D61" s="10">
        <v>5</v>
      </c>
      <c r="E61" s="10">
        <v>3</v>
      </c>
      <c r="F61" s="10">
        <v>4</v>
      </c>
      <c r="G61" s="10">
        <v>3</v>
      </c>
    </row>
    <row r="62" spans="1:7" x14ac:dyDescent="0.2">
      <c r="A62" s="8" t="s">
        <v>6</v>
      </c>
      <c r="B62" s="9">
        <f t="shared" si="4"/>
        <v>3.4</v>
      </c>
      <c r="C62" s="10">
        <v>3</v>
      </c>
      <c r="D62" s="10">
        <v>5</v>
      </c>
      <c r="E62" s="10">
        <v>2</v>
      </c>
      <c r="F62" s="10">
        <v>4</v>
      </c>
      <c r="G62" s="10">
        <v>3</v>
      </c>
    </row>
    <row r="63" spans="1:7" x14ac:dyDescent="0.2">
      <c r="A63" s="8" t="s">
        <v>17</v>
      </c>
      <c r="B63" s="9">
        <f t="shared" si="4"/>
        <v>4.4000000000000004</v>
      </c>
      <c r="C63" s="10">
        <v>5</v>
      </c>
      <c r="D63" s="10">
        <v>4</v>
      </c>
      <c r="E63" s="10">
        <v>4</v>
      </c>
      <c r="F63" s="10">
        <v>4</v>
      </c>
      <c r="G63" s="10">
        <v>5</v>
      </c>
    </row>
    <row r="64" spans="1:7" x14ac:dyDescent="0.2">
      <c r="A64" s="8" t="s">
        <v>15</v>
      </c>
      <c r="B64" s="9">
        <f t="shared" si="4"/>
        <v>3.8</v>
      </c>
      <c r="C64" s="10">
        <v>3</v>
      </c>
      <c r="D64" s="10">
        <v>4</v>
      </c>
      <c r="E64" s="10">
        <v>4</v>
      </c>
      <c r="F64" s="10">
        <v>3</v>
      </c>
      <c r="G64" s="10">
        <v>5</v>
      </c>
    </row>
    <row r="65" spans="1:7" x14ac:dyDescent="0.2">
      <c r="A65" s="8" t="s">
        <v>18</v>
      </c>
      <c r="B65" s="9">
        <f t="shared" si="4"/>
        <v>3.4</v>
      </c>
      <c r="C65" s="10">
        <v>2</v>
      </c>
      <c r="D65" s="10">
        <v>5</v>
      </c>
      <c r="E65" s="10">
        <v>2</v>
      </c>
      <c r="F65" s="10">
        <v>4</v>
      </c>
      <c r="G65" s="10">
        <v>4</v>
      </c>
    </row>
    <row r="66" spans="1:7" ht="17" x14ac:dyDescent="0.2">
      <c r="A66" s="16" t="s">
        <v>19</v>
      </c>
      <c r="B66" s="9">
        <f t="shared" si="4"/>
        <v>4.4000000000000004</v>
      </c>
      <c r="C66" s="10">
        <v>3</v>
      </c>
      <c r="D66" s="10">
        <v>4</v>
      </c>
      <c r="E66" s="10">
        <v>5</v>
      </c>
      <c r="F66" s="10">
        <v>5</v>
      </c>
      <c r="G66" s="10">
        <v>5</v>
      </c>
    </row>
    <row r="67" spans="1:7" ht="34" x14ac:dyDescent="0.2">
      <c r="A67" s="17" t="s">
        <v>82</v>
      </c>
      <c r="B67" s="9">
        <f t="shared" si="4"/>
        <v>5</v>
      </c>
      <c r="C67" s="10">
        <v>5</v>
      </c>
      <c r="D67" s="10">
        <v>5</v>
      </c>
      <c r="E67" s="10">
        <v>5</v>
      </c>
      <c r="F67" s="10">
        <v>5</v>
      </c>
      <c r="G67" s="10">
        <v>5</v>
      </c>
    </row>
    <row r="68" spans="1:7" ht="17" x14ac:dyDescent="0.2">
      <c r="A68" s="16" t="s">
        <v>51</v>
      </c>
      <c r="B68" s="9">
        <f t="shared" si="4"/>
        <v>5</v>
      </c>
      <c r="C68" s="10">
        <v>5</v>
      </c>
      <c r="D68" s="10">
        <v>5</v>
      </c>
      <c r="E68" s="10">
        <v>5</v>
      </c>
      <c r="F68" s="10">
        <v>5</v>
      </c>
      <c r="G68" s="10">
        <v>5</v>
      </c>
    </row>
    <row r="70" spans="1:7" x14ac:dyDescent="0.2">
      <c r="A70" s="3" t="s">
        <v>81</v>
      </c>
    </row>
  </sheetData>
  <sheetProtection algorithmName="SHA-512" hashValue="XkOrUPsJMjAgPGZbZbqyAf8xM6t9FNLjTYrd/RTD71Th2C4Yxw5bg6CGovcMw5OBtvJDFcDqjDFcCy8Co4sNyw==" saltValue="x67rA5MlEuwCTFvDNNMFcw==" spinCount="100000" sheet="1" objects="1" scenarios="1"/>
  <mergeCells count="1">
    <mergeCell ref="A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4D41D-DE02-BB4B-A7FD-4C3991682BB7}">
  <dimension ref="A2:G26"/>
  <sheetViews>
    <sheetView zoomScale="154" zoomScaleNormal="154" workbookViewId="0">
      <selection activeCell="A2" sqref="A2"/>
    </sheetView>
  </sheetViews>
  <sheetFormatPr baseColWidth="10" defaultColWidth="11" defaultRowHeight="16" x14ac:dyDescent="0.2"/>
  <cols>
    <col min="1" max="1" width="60.83203125" style="3" customWidth="1"/>
    <col min="2" max="2" width="13.33203125" style="12" customWidth="1"/>
    <col min="3" max="3" width="13.1640625" style="3" customWidth="1"/>
    <col min="4" max="4" width="15.5" style="3" customWidth="1"/>
    <col min="5" max="5" width="13.1640625" style="3" customWidth="1"/>
    <col min="6" max="6" width="12.83203125" style="3" customWidth="1"/>
    <col min="7" max="7" width="12.6640625" style="3" customWidth="1"/>
    <col min="8" max="16384" width="11" style="3"/>
  </cols>
  <sheetData>
    <row r="2" spans="1:7" ht="24" x14ac:dyDescent="0.3">
      <c r="A2" s="121" t="s">
        <v>98</v>
      </c>
      <c r="B2" s="2"/>
    </row>
    <row r="4" spans="1:7" ht="28.5" customHeight="1" x14ac:dyDescent="0.2">
      <c r="A4" s="82"/>
      <c r="B4" s="3"/>
    </row>
    <row r="5" spans="1:7" ht="34" x14ac:dyDescent="0.2">
      <c r="A5" s="83" t="s">
        <v>102</v>
      </c>
      <c r="B5" s="4" t="s">
        <v>103</v>
      </c>
      <c r="C5" s="4" t="s">
        <v>104</v>
      </c>
      <c r="D5" s="4" t="s">
        <v>105</v>
      </c>
      <c r="E5" s="4" t="s">
        <v>106</v>
      </c>
      <c r="F5" s="4" t="s">
        <v>107</v>
      </c>
      <c r="G5" s="4" t="s">
        <v>115</v>
      </c>
    </row>
    <row r="6" spans="1:7" x14ac:dyDescent="0.2">
      <c r="A6" s="8" t="s">
        <v>113</v>
      </c>
      <c r="B6" s="10"/>
      <c r="C6" s="10"/>
      <c r="D6" s="10"/>
      <c r="E6" s="10"/>
      <c r="F6" s="10"/>
      <c r="G6" s="85"/>
    </row>
    <row r="7" spans="1:7" x14ac:dyDescent="0.2">
      <c r="A7" s="89" t="s">
        <v>112</v>
      </c>
      <c r="B7" s="87" t="s">
        <v>99</v>
      </c>
      <c r="C7" s="87"/>
      <c r="D7" s="87" t="s">
        <v>99</v>
      </c>
      <c r="E7" s="87" t="s">
        <v>99</v>
      </c>
      <c r="F7" s="87" t="s">
        <v>99</v>
      </c>
      <c r="G7" s="88" t="s">
        <v>116</v>
      </c>
    </row>
    <row r="8" spans="1:7" x14ac:dyDescent="0.2">
      <c r="A8" s="8" t="s">
        <v>114</v>
      </c>
      <c r="B8" s="10"/>
      <c r="C8" s="10" t="s">
        <v>99</v>
      </c>
      <c r="D8" s="10"/>
      <c r="E8" s="10"/>
      <c r="F8" s="10"/>
      <c r="G8" s="85"/>
    </row>
    <row r="9" spans="1:7" x14ac:dyDescent="0.2">
      <c r="C9" s="12"/>
      <c r="D9" s="12"/>
      <c r="E9" s="12"/>
      <c r="F9" s="12"/>
    </row>
    <row r="10" spans="1:7" x14ac:dyDescent="0.2">
      <c r="A10" s="84" t="s">
        <v>86</v>
      </c>
      <c r="B10" s="4" t="s">
        <v>103</v>
      </c>
      <c r="C10" s="4" t="s">
        <v>104</v>
      </c>
      <c r="D10" s="4" t="s">
        <v>105</v>
      </c>
      <c r="E10" s="4" t="s">
        <v>106</v>
      </c>
      <c r="F10" s="4" t="s">
        <v>107</v>
      </c>
      <c r="G10" s="4" t="s">
        <v>115</v>
      </c>
    </row>
    <row r="11" spans="1:7" x14ac:dyDescent="0.2">
      <c r="A11" s="89" t="s">
        <v>110</v>
      </c>
      <c r="B11" s="87" t="s">
        <v>99</v>
      </c>
      <c r="C11" s="87"/>
      <c r="D11" s="87" t="s">
        <v>99</v>
      </c>
      <c r="E11" s="87" t="s">
        <v>99</v>
      </c>
      <c r="F11" s="87"/>
      <c r="G11" s="88" t="s">
        <v>116</v>
      </c>
    </row>
    <row r="12" spans="1:7" x14ac:dyDescent="0.2">
      <c r="A12" s="8" t="s">
        <v>111</v>
      </c>
      <c r="B12" s="10"/>
      <c r="C12" s="10" t="s">
        <v>99</v>
      </c>
      <c r="D12" s="10"/>
      <c r="E12" s="10"/>
      <c r="F12" s="10" t="s">
        <v>99</v>
      </c>
      <c r="G12" s="85"/>
    </row>
    <row r="13" spans="1:7" x14ac:dyDescent="0.2">
      <c r="C13" s="12"/>
      <c r="D13" s="12"/>
      <c r="E13" s="12"/>
      <c r="F13" s="12"/>
    </row>
    <row r="14" spans="1:7" x14ac:dyDescent="0.2">
      <c r="A14" s="84" t="s">
        <v>85</v>
      </c>
      <c r="B14" s="4" t="s">
        <v>103</v>
      </c>
      <c r="C14" s="4" t="s">
        <v>104</v>
      </c>
      <c r="D14" s="4" t="s">
        <v>105</v>
      </c>
      <c r="E14" s="4" t="s">
        <v>106</v>
      </c>
      <c r="F14" s="4" t="s">
        <v>107</v>
      </c>
      <c r="G14" s="4" t="s">
        <v>115</v>
      </c>
    </row>
    <row r="15" spans="1:7" x14ac:dyDescent="0.2">
      <c r="A15" s="8" t="s">
        <v>94</v>
      </c>
      <c r="B15" s="10" t="s">
        <v>99</v>
      </c>
      <c r="C15" s="10"/>
      <c r="D15" s="10"/>
      <c r="E15" s="10"/>
      <c r="F15" s="10"/>
      <c r="G15" s="85"/>
    </row>
    <row r="16" spans="1:7" x14ac:dyDescent="0.2">
      <c r="A16" s="89" t="s">
        <v>93</v>
      </c>
      <c r="B16" s="87"/>
      <c r="C16" s="87" t="s">
        <v>99</v>
      </c>
      <c r="D16" s="87" t="s">
        <v>99</v>
      </c>
      <c r="E16" s="87" t="s">
        <v>99</v>
      </c>
      <c r="F16" s="87" t="s">
        <v>99</v>
      </c>
      <c r="G16" s="88" t="s">
        <v>116</v>
      </c>
    </row>
    <row r="17" spans="1:7" x14ac:dyDescent="0.2">
      <c r="A17" s="8" t="s">
        <v>92</v>
      </c>
      <c r="B17" s="10"/>
      <c r="C17" s="10"/>
      <c r="D17" s="10"/>
      <c r="E17" s="10"/>
      <c r="F17" s="10"/>
      <c r="G17" s="85"/>
    </row>
    <row r="18" spans="1:7" x14ac:dyDescent="0.2">
      <c r="C18" s="12"/>
      <c r="D18" s="12"/>
      <c r="E18" s="12"/>
      <c r="F18" s="12"/>
    </row>
    <row r="19" spans="1:7" ht="34" x14ac:dyDescent="0.2">
      <c r="A19" s="83" t="s">
        <v>34</v>
      </c>
      <c r="B19" s="4" t="s">
        <v>103</v>
      </c>
      <c r="C19" s="4" t="s">
        <v>104</v>
      </c>
      <c r="D19" s="4" t="s">
        <v>105</v>
      </c>
      <c r="E19" s="4" t="s">
        <v>106</v>
      </c>
      <c r="F19" s="4" t="s">
        <v>107</v>
      </c>
      <c r="G19" s="4" t="s">
        <v>115</v>
      </c>
    </row>
    <row r="20" spans="1:7" x14ac:dyDescent="0.2">
      <c r="A20" s="8" t="s">
        <v>95</v>
      </c>
      <c r="B20" s="10"/>
      <c r="C20" s="10" t="s">
        <v>99</v>
      </c>
      <c r="D20" s="10"/>
      <c r="E20" s="10"/>
      <c r="F20" s="10" t="s">
        <v>99</v>
      </c>
      <c r="G20" s="85"/>
    </row>
    <row r="21" spans="1:7" x14ac:dyDescent="0.2">
      <c r="A21" s="89" t="s">
        <v>96</v>
      </c>
      <c r="B21" s="87" t="s">
        <v>99</v>
      </c>
      <c r="C21" s="87"/>
      <c r="D21" s="87" t="s">
        <v>99</v>
      </c>
      <c r="E21" s="87" t="s">
        <v>99</v>
      </c>
      <c r="F21" s="87"/>
      <c r="G21" s="88" t="s">
        <v>116</v>
      </c>
    </row>
    <row r="22" spans="1:7" x14ac:dyDescent="0.2">
      <c r="A22" s="78" t="s">
        <v>97</v>
      </c>
      <c r="B22" s="79"/>
      <c r="C22" s="79"/>
      <c r="D22" s="79"/>
      <c r="E22" s="79"/>
      <c r="F22" s="79"/>
      <c r="G22" s="85"/>
    </row>
    <row r="23" spans="1:7" x14ac:dyDescent="0.2">
      <c r="C23" s="12"/>
      <c r="D23" s="12"/>
      <c r="E23" s="12"/>
      <c r="F23" s="12"/>
    </row>
    <row r="24" spans="1:7" x14ac:dyDescent="0.2">
      <c r="A24" s="5" t="s">
        <v>83</v>
      </c>
      <c r="B24" s="4" t="s">
        <v>103</v>
      </c>
      <c r="C24" s="4" t="s">
        <v>104</v>
      </c>
      <c r="D24" s="4" t="s">
        <v>105</v>
      </c>
      <c r="E24" s="4" t="s">
        <v>106</v>
      </c>
      <c r="F24" s="4" t="s">
        <v>107</v>
      </c>
      <c r="G24" s="4" t="s">
        <v>115</v>
      </c>
    </row>
    <row r="25" spans="1:7" ht="17" x14ac:dyDescent="0.2">
      <c r="A25" s="86" t="s">
        <v>108</v>
      </c>
      <c r="B25" s="87" t="s">
        <v>99</v>
      </c>
      <c r="C25" s="87" t="s">
        <v>99</v>
      </c>
      <c r="D25" s="87" t="s">
        <v>99</v>
      </c>
      <c r="E25" s="87" t="s">
        <v>99</v>
      </c>
      <c r="F25" s="87" t="s">
        <v>99</v>
      </c>
      <c r="G25" s="88" t="s">
        <v>116</v>
      </c>
    </row>
    <row r="26" spans="1:7" x14ac:dyDescent="0.2">
      <c r="A26" s="8" t="s">
        <v>109</v>
      </c>
      <c r="B26" s="10"/>
      <c r="C26" s="10"/>
      <c r="D26" s="10"/>
      <c r="E26" s="10"/>
      <c r="F26" s="10"/>
      <c r="G26" s="85"/>
    </row>
  </sheetData>
  <sheetProtection algorithmName="SHA-512" hashValue="yEbHp2wALzncOiWPDrsBTxpj09ghyyCB/yjvOfqIgspx8aqOjIMjQaDWMp0ykGE14zcS7TMuz+9aHzzJsRbTUg==" saltValue="ZeQcbcbaFJEF3X47bj6z3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FDD8E-8581-BC40-9249-3859D73DB913}">
  <dimension ref="A2:H228"/>
  <sheetViews>
    <sheetView tabSelected="1" zoomScale="142" zoomScaleNormal="142" workbookViewId="0">
      <selection activeCell="A2" sqref="A2"/>
    </sheetView>
  </sheetViews>
  <sheetFormatPr baseColWidth="10" defaultColWidth="11" defaultRowHeight="16" x14ac:dyDescent="0.2"/>
  <cols>
    <col min="1" max="1" width="36.6640625" style="19" customWidth="1"/>
    <col min="2" max="2" width="20.1640625" style="19" customWidth="1"/>
    <col min="3" max="3" width="20" style="19" customWidth="1"/>
    <col min="4" max="4" width="20.5" style="19" customWidth="1"/>
    <col min="5" max="5" width="18" style="19" customWidth="1"/>
    <col min="6" max="6" width="21" style="19" customWidth="1"/>
    <col min="7" max="7" width="20.83203125" style="19" customWidth="1"/>
    <col min="8" max="8" width="19" style="19" customWidth="1"/>
    <col min="9" max="16384" width="11" style="19"/>
  </cols>
  <sheetData>
    <row r="2" spans="1:5" x14ac:dyDescent="0.2">
      <c r="A2" s="18" t="s">
        <v>0</v>
      </c>
    </row>
    <row r="4" spans="1:5" ht="21" customHeight="1" x14ac:dyDescent="0.2">
      <c r="A4" s="20" t="s">
        <v>11</v>
      </c>
      <c r="B4" s="20"/>
    </row>
    <row r="6" spans="1:5" x14ac:dyDescent="0.2">
      <c r="A6" s="18" t="s">
        <v>33</v>
      </c>
    </row>
    <row r="7" spans="1:5" ht="68" x14ac:dyDescent="0.2">
      <c r="A7" s="21" t="s">
        <v>9</v>
      </c>
      <c r="B7" s="21" t="s">
        <v>8</v>
      </c>
      <c r="C7" s="22" t="s">
        <v>64</v>
      </c>
      <c r="D7" s="23"/>
      <c r="E7" s="21"/>
    </row>
    <row r="8" spans="1:5" x14ac:dyDescent="0.2">
      <c r="A8" s="24" t="s">
        <v>2</v>
      </c>
      <c r="B8" s="25"/>
      <c r="C8" s="102" t="s">
        <v>117</v>
      </c>
      <c r="D8" s="102"/>
      <c r="E8" s="102"/>
    </row>
    <row r="9" spans="1:5" x14ac:dyDescent="0.2">
      <c r="A9" s="26" t="s">
        <v>3</v>
      </c>
      <c r="B9" s="27"/>
      <c r="C9" s="102"/>
      <c r="D9" s="102"/>
      <c r="E9" s="102"/>
    </row>
    <row r="10" spans="1:5" x14ac:dyDescent="0.2">
      <c r="A10" s="26" t="s">
        <v>4</v>
      </c>
      <c r="B10" s="27"/>
      <c r="C10" s="102"/>
      <c r="D10" s="102"/>
      <c r="E10" s="102"/>
    </row>
    <row r="11" spans="1:5" x14ac:dyDescent="0.2">
      <c r="A11" s="26" t="s">
        <v>5</v>
      </c>
      <c r="B11" s="27"/>
      <c r="C11" s="102"/>
      <c r="D11" s="102"/>
      <c r="E11" s="102"/>
    </row>
    <row r="12" spans="1:5" x14ac:dyDescent="0.2">
      <c r="A12" s="26" t="s">
        <v>6</v>
      </c>
      <c r="B12" s="27"/>
      <c r="C12" s="102"/>
      <c r="D12" s="102"/>
      <c r="E12" s="102"/>
    </row>
    <row r="13" spans="1:5" x14ac:dyDescent="0.2">
      <c r="A13" s="26" t="s">
        <v>17</v>
      </c>
      <c r="B13" s="27"/>
      <c r="C13" s="102"/>
      <c r="D13" s="102"/>
      <c r="E13" s="102"/>
    </row>
    <row r="14" spans="1:5" x14ac:dyDescent="0.2">
      <c r="A14" s="28" t="s">
        <v>15</v>
      </c>
      <c r="B14" s="29"/>
      <c r="C14" s="102"/>
      <c r="D14" s="102"/>
      <c r="E14" s="102"/>
    </row>
    <row r="15" spans="1:5" x14ac:dyDescent="0.2">
      <c r="A15" s="30" t="s">
        <v>18</v>
      </c>
      <c r="B15" s="29"/>
      <c r="C15" s="103"/>
      <c r="D15" s="103"/>
      <c r="E15" s="103"/>
    </row>
    <row r="16" spans="1:5" x14ac:dyDescent="0.2">
      <c r="A16" s="31" t="s">
        <v>19</v>
      </c>
      <c r="B16" s="32"/>
      <c r="C16" s="103"/>
      <c r="D16" s="103"/>
      <c r="E16" s="103"/>
    </row>
    <row r="17" spans="1:5" ht="63" hidden="1" customHeight="1" x14ac:dyDescent="0.2">
      <c r="A17" s="31" t="s">
        <v>49</v>
      </c>
      <c r="B17" s="32"/>
      <c r="C17" s="103"/>
      <c r="D17" s="103"/>
      <c r="E17" s="103"/>
    </row>
    <row r="18" spans="1:5" ht="63" hidden="1" customHeight="1" x14ac:dyDescent="0.2">
      <c r="A18" s="31" t="s">
        <v>50</v>
      </c>
      <c r="B18" s="32"/>
      <c r="C18" s="103"/>
      <c r="D18" s="103"/>
      <c r="E18" s="103"/>
    </row>
    <row r="19" spans="1:5" ht="63" hidden="1" customHeight="1" x14ac:dyDescent="0.2">
      <c r="A19" s="33"/>
      <c r="B19" s="32"/>
      <c r="C19" s="103"/>
      <c r="D19" s="103"/>
      <c r="E19" s="103"/>
    </row>
    <row r="20" spans="1:5" ht="63" hidden="1" customHeight="1" x14ac:dyDescent="0.2">
      <c r="A20" s="21"/>
      <c r="B20" s="34" t="s">
        <v>8</v>
      </c>
      <c r="C20" s="103"/>
      <c r="D20" s="103"/>
      <c r="E20" s="103"/>
    </row>
    <row r="21" spans="1:5" ht="63" hidden="1" customHeight="1" x14ac:dyDescent="0.2">
      <c r="A21" s="24"/>
      <c r="B21" s="27"/>
      <c r="C21" s="103"/>
      <c r="D21" s="103"/>
      <c r="E21" s="103"/>
    </row>
    <row r="22" spans="1:5" ht="63" hidden="1" customHeight="1" x14ac:dyDescent="0.2">
      <c r="A22" s="24"/>
      <c r="B22" s="27"/>
      <c r="C22" s="103"/>
      <c r="D22" s="103"/>
      <c r="E22" s="103"/>
    </row>
    <row r="23" spans="1:5" ht="63" hidden="1" customHeight="1" x14ac:dyDescent="0.2">
      <c r="A23" s="24"/>
      <c r="B23" s="27"/>
      <c r="C23" s="103"/>
      <c r="D23" s="103"/>
      <c r="E23" s="103"/>
    </row>
    <row r="24" spans="1:5" ht="63" hidden="1" customHeight="1" x14ac:dyDescent="0.2">
      <c r="A24" s="24"/>
      <c r="B24" s="27"/>
      <c r="C24" s="103"/>
      <c r="D24" s="103"/>
      <c r="E24" s="103"/>
    </row>
    <row r="25" spans="1:5" ht="63" hidden="1" customHeight="1" x14ac:dyDescent="0.2">
      <c r="A25" s="24"/>
      <c r="B25" s="27"/>
      <c r="C25" s="103"/>
      <c r="D25" s="103"/>
      <c r="E25" s="103"/>
    </row>
    <row r="26" spans="1:5" ht="63" hidden="1" customHeight="1" x14ac:dyDescent="0.2">
      <c r="A26" s="24"/>
      <c r="B26" s="27"/>
      <c r="C26" s="103"/>
      <c r="D26" s="103"/>
      <c r="E26" s="103"/>
    </row>
    <row r="27" spans="1:5" ht="63" hidden="1" customHeight="1" x14ac:dyDescent="0.2">
      <c r="A27" s="30"/>
      <c r="B27" s="29"/>
      <c r="C27" s="103"/>
      <c r="D27" s="103"/>
      <c r="E27" s="103"/>
    </row>
    <row r="28" spans="1:5" ht="63" hidden="1" customHeight="1" x14ac:dyDescent="0.2">
      <c r="A28" s="30"/>
      <c r="B28" s="29"/>
      <c r="C28" s="103"/>
      <c r="D28" s="103"/>
      <c r="E28" s="103"/>
    </row>
    <row r="29" spans="1:5" ht="63" hidden="1" customHeight="1" x14ac:dyDescent="0.2">
      <c r="A29" s="31"/>
      <c r="B29" s="35" t="s">
        <v>10</v>
      </c>
      <c r="C29" s="103"/>
      <c r="D29" s="103"/>
      <c r="E29" s="103"/>
    </row>
    <row r="30" spans="1:5" ht="63" hidden="1" customHeight="1" x14ac:dyDescent="0.2">
      <c r="A30" s="31"/>
      <c r="B30" s="32"/>
      <c r="C30" s="103"/>
      <c r="D30" s="103"/>
      <c r="E30" s="103"/>
    </row>
    <row r="31" spans="1:5" ht="51" x14ac:dyDescent="0.2">
      <c r="A31" s="36" t="s">
        <v>52</v>
      </c>
      <c r="B31" s="32"/>
      <c r="C31" s="103"/>
      <c r="D31" s="103"/>
      <c r="E31" s="103"/>
    </row>
    <row r="32" spans="1:5" ht="63" hidden="1" customHeight="1" x14ac:dyDescent="0.2">
      <c r="A32" s="18" t="s">
        <v>51</v>
      </c>
      <c r="C32" s="103"/>
      <c r="D32" s="103"/>
      <c r="E32" s="103"/>
    </row>
    <row r="33" spans="1:5" ht="63" hidden="1" customHeight="1" x14ac:dyDescent="0.2">
      <c r="A33" s="21" t="s">
        <v>9</v>
      </c>
      <c r="B33" s="34" t="s">
        <v>8</v>
      </c>
      <c r="C33" s="103"/>
      <c r="D33" s="103"/>
      <c r="E33" s="103"/>
    </row>
    <row r="34" spans="1:5" ht="63" hidden="1" customHeight="1" x14ac:dyDescent="0.2">
      <c r="A34" s="24" t="s">
        <v>1</v>
      </c>
      <c r="B34" s="25"/>
      <c r="C34" s="103"/>
      <c r="D34" s="103"/>
      <c r="E34" s="103"/>
    </row>
    <row r="35" spans="1:5" ht="63" hidden="1" customHeight="1" x14ac:dyDescent="0.2">
      <c r="A35" s="26" t="s">
        <v>2</v>
      </c>
      <c r="B35" s="27"/>
      <c r="C35" s="103"/>
      <c r="D35" s="103"/>
      <c r="E35" s="103"/>
    </row>
    <row r="36" spans="1:5" ht="63" hidden="1" customHeight="1" x14ac:dyDescent="0.2">
      <c r="A36" s="26" t="s">
        <v>3</v>
      </c>
      <c r="B36" s="27"/>
      <c r="C36" s="103"/>
      <c r="D36" s="103"/>
      <c r="E36" s="103"/>
    </row>
    <row r="37" spans="1:5" ht="63" hidden="1" customHeight="1" x14ac:dyDescent="0.2">
      <c r="A37" s="26" t="s">
        <v>4</v>
      </c>
      <c r="B37" s="27"/>
      <c r="C37" s="103"/>
      <c r="D37" s="103"/>
      <c r="E37" s="103"/>
    </row>
    <row r="38" spans="1:5" ht="63" hidden="1" customHeight="1" x14ac:dyDescent="0.2">
      <c r="A38" s="26" t="s">
        <v>5</v>
      </c>
      <c r="B38" s="27"/>
      <c r="C38" s="103"/>
      <c r="D38" s="103"/>
      <c r="E38" s="103"/>
    </row>
    <row r="39" spans="1:5" ht="63" hidden="1" customHeight="1" x14ac:dyDescent="0.2">
      <c r="A39" s="26" t="s">
        <v>6</v>
      </c>
      <c r="B39" s="27"/>
      <c r="C39" s="103"/>
      <c r="D39" s="103"/>
      <c r="E39" s="103"/>
    </row>
    <row r="40" spans="1:5" ht="63" hidden="1" customHeight="1" x14ac:dyDescent="0.2">
      <c r="A40" s="28" t="s">
        <v>7</v>
      </c>
      <c r="B40" s="29"/>
      <c r="C40" s="103"/>
      <c r="D40" s="103"/>
      <c r="E40" s="103"/>
    </row>
    <row r="41" spans="1:5" ht="63" hidden="1" customHeight="1" x14ac:dyDescent="0.2">
      <c r="A41" s="28" t="s">
        <v>32</v>
      </c>
      <c r="B41" s="29"/>
      <c r="C41" s="103"/>
      <c r="D41" s="103"/>
      <c r="E41" s="103"/>
    </row>
    <row r="42" spans="1:5" ht="63" hidden="1" customHeight="1" x14ac:dyDescent="0.2">
      <c r="B42" s="37" t="s">
        <v>10</v>
      </c>
      <c r="C42" s="103"/>
      <c r="D42" s="103"/>
      <c r="E42" s="103"/>
    </row>
    <row r="43" spans="1:5" ht="63" hidden="1" customHeight="1" x14ac:dyDescent="0.2">
      <c r="C43" s="103"/>
      <c r="D43" s="103"/>
      <c r="E43" s="103"/>
    </row>
    <row r="44" spans="1:5" ht="63" hidden="1" customHeight="1" x14ac:dyDescent="0.2">
      <c r="C44" s="103"/>
      <c r="D44" s="103"/>
      <c r="E44" s="103"/>
    </row>
    <row r="45" spans="1:5" ht="63" hidden="1" customHeight="1" x14ac:dyDescent="0.2">
      <c r="A45" s="18" t="s">
        <v>12</v>
      </c>
      <c r="C45" s="103"/>
      <c r="D45" s="103"/>
      <c r="E45" s="103"/>
    </row>
    <row r="46" spans="1:5" ht="63" hidden="1" customHeight="1" x14ac:dyDescent="0.2">
      <c r="A46" s="21" t="s">
        <v>9</v>
      </c>
      <c r="B46" s="34" t="s">
        <v>8</v>
      </c>
      <c r="C46" s="103"/>
      <c r="D46" s="103"/>
      <c r="E46" s="103"/>
    </row>
    <row r="47" spans="1:5" ht="63" hidden="1" customHeight="1" x14ac:dyDescent="0.2">
      <c r="A47" s="24" t="s">
        <v>1</v>
      </c>
      <c r="B47" s="25"/>
      <c r="C47" s="103"/>
      <c r="D47" s="103"/>
      <c r="E47" s="103"/>
    </row>
    <row r="48" spans="1:5" ht="63" hidden="1" customHeight="1" x14ac:dyDescent="0.2">
      <c r="A48" s="26" t="s">
        <v>2</v>
      </c>
      <c r="B48" s="27"/>
      <c r="C48" s="103"/>
      <c r="D48" s="103"/>
      <c r="E48" s="103"/>
    </row>
    <row r="49" spans="1:5" ht="63" hidden="1" customHeight="1" x14ac:dyDescent="0.2">
      <c r="A49" s="26" t="s">
        <v>3</v>
      </c>
      <c r="B49" s="27"/>
      <c r="C49" s="103"/>
      <c r="D49" s="103"/>
      <c r="E49" s="103"/>
    </row>
    <row r="50" spans="1:5" ht="63" hidden="1" customHeight="1" x14ac:dyDescent="0.2">
      <c r="A50" s="26" t="s">
        <v>4</v>
      </c>
      <c r="B50" s="27"/>
      <c r="C50" s="103"/>
      <c r="D50" s="103"/>
      <c r="E50" s="103"/>
    </row>
    <row r="51" spans="1:5" ht="63" hidden="1" customHeight="1" x14ac:dyDescent="0.2">
      <c r="A51" s="26" t="s">
        <v>5</v>
      </c>
      <c r="B51" s="27"/>
      <c r="C51" s="103"/>
      <c r="D51" s="103"/>
      <c r="E51" s="103"/>
    </row>
    <row r="52" spans="1:5" ht="63" hidden="1" customHeight="1" x14ac:dyDescent="0.2">
      <c r="A52" s="26" t="s">
        <v>6</v>
      </c>
      <c r="B52" s="27"/>
      <c r="C52" s="103"/>
      <c r="D52" s="103"/>
      <c r="E52" s="103"/>
    </row>
    <row r="53" spans="1:5" ht="63" hidden="1" customHeight="1" x14ac:dyDescent="0.2">
      <c r="A53" s="28" t="s">
        <v>7</v>
      </c>
      <c r="B53" s="29"/>
      <c r="C53" s="103"/>
      <c r="D53" s="103"/>
      <c r="E53" s="103"/>
    </row>
    <row r="54" spans="1:5" ht="63" hidden="1" customHeight="1" x14ac:dyDescent="0.2">
      <c r="A54" s="28" t="s">
        <v>32</v>
      </c>
      <c r="B54" s="29"/>
      <c r="C54" s="103"/>
      <c r="D54" s="103"/>
      <c r="E54" s="103"/>
    </row>
    <row r="55" spans="1:5" ht="63" hidden="1" customHeight="1" x14ac:dyDescent="0.2">
      <c r="B55" s="37" t="s">
        <v>10</v>
      </c>
      <c r="C55" s="103"/>
      <c r="D55" s="103"/>
      <c r="E55" s="103"/>
    </row>
    <row r="56" spans="1:5" ht="63" hidden="1" customHeight="1" x14ac:dyDescent="0.2">
      <c r="C56" s="103"/>
      <c r="D56" s="103"/>
      <c r="E56" s="103"/>
    </row>
    <row r="57" spans="1:5" ht="63" hidden="1" customHeight="1" x14ac:dyDescent="0.2">
      <c r="C57" s="103"/>
      <c r="D57" s="103"/>
      <c r="E57" s="103"/>
    </row>
    <row r="58" spans="1:5" ht="63" hidden="1" customHeight="1" x14ac:dyDescent="0.2">
      <c r="A58" s="18" t="s">
        <v>13</v>
      </c>
      <c r="C58" s="103"/>
      <c r="D58" s="103"/>
      <c r="E58" s="103"/>
    </row>
    <row r="59" spans="1:5" ht="63" hidden="1" customHeight="1" x14ac:dyDescent="0.2">
      <c r="A59" s="21" t="s">
        <v>9</v>
      </c>
      <c r="B59" s="34" t="s">
        <v>8</v>
      </c>
      <c r="C59" s="103"/>
      <c r="D59" s="103"/>
      <c r="E59" s="103"/>
    </row>
    <row r="60" spans="1:5" ht="63" hidden="1" customHeight="1" x14ac:dyDescent="0.2">
      <c r="A60" s="38" t="s">
        <v>14</v>
      </c>
      <c r="B60" s="27"/>
      <c r="C60" s="103"/>
      <c r="D60" s="103"/>
      <c r="E60" s="103"/>
    </row>
    <row r="61" spans="1:5" ht="63" hidden="1" customHeight="1" x14ac:dyDescent="0.2">
      <c r="A61" s="38" t="s">
        <v>3</v>
      </c>
      <c r="B61" s="27"/>
      <c r="C61" s="103"/>
      <c r="D61" s="103"/>
      <c r="E61" s="103"/>
    </row>
    <row r="62" spans="1:5" ht="63" hidden="1" customHeight="1" x14ac:dyDescent="0.2">
      <c r="A62" s="38" t="s">
        <v>4</v>
      </c>
      <c r="B62" s="27"/>
      <c r="C62" s="103"/>
      <c r="D62" s="103"/>
      <c r="E62" s="103"/>
    </row>
    <row r="63" spans="1:5" ht="63" hidden="1" customHeight="1" x14ac:dyDescent="0.2">
      <c r="A63" s="38" t="s">
        <v>5</v>
      </c>
      <c r="B63" s="27"/>
      <c r="C63" s="103"/>
      <c r="D63" s="103"/>
      <c r="E63" s="103"/>
    </row>
    <row r="64" spans="1:5" ht="63" hidden="1" customHeight="1" x14ac:dyDescent="0.2">
      <c r="A64" s="38" t="s">
        <v>6</v>
      </c>
      <c r="B64" s="27"/>
      <c r="C64" s="103"/>
      <c r="D64" s="103"/>
      <c r="E64" s="103"/>
    </row>
    <row r="65" spans="1:5" ht="63" hidden="1" customHeight="1" x14ac:dyDescent="0.2">
      <c r="A65" s="38" t="s">
        <v>15</v>
      </c>
      <c r="B65" s="27"/>
      <c r="C65" s="103"/>
      <c r="D65" s="103"/>
      <c r="E65" s="103"/>
    </row>
    <row r="66" spans="1:5" ht="63" hidden="1" customHeight="1" x14ac:dyDescent="0.2">
      <c r="A66" s="31" t="s">
        <v>16</v>
      </c>
      <c r="B66" s="29"/>
      <c r="C66" s="103"/>
      <c r="D66" s="103"/>
      <c r="E66" s="103"/>
    </row>
    <row r="67" spans="1:5" ht="63" hidden="1" customHeight="1" x14ac:dyDescent="0.2">
      <c r="A67" s="31" t="s">
        <v>32</v>
      </c>
      <c r="B67" s="29"/>
      <c r="C67" s="103"/>
      <c r="D67" s="103"/>
      <c r="E67" s="103"/>
    </row>
    <row r="68" spans="1:5" ht="63" hidden="1" customHeight="1" x14ac:dyDescent="0.2">
      <c r="A68" s="39"/>
      <c r="B68" s="37" t="s">
        <v>10</v>
      </c>
      <c r="C68" s="103"/>
      <c r="D68" s="103"/>
      <c r="E68" s="103"/>
    </row>
    <row r="69" spans="1:5" ht="63" hidden="1" customHeight="1" x14ac:dyDescent="0.2">
      <c r="A69" s="39"/>
      <c r="B69" s="40"/>
      <c r="C69" s="103"/>
      <c r="D69" s="103"/>
      <c r="E69" s="103"/>
    </row>
    <row r="70" spans="1:5" x14ac:dyDescent="0.2">
      <c r="A70" s="31" t="s">
        <v>51</v>
      </c>
      <c r="B70" s="32"/>
      <c r="C70" s="103"/>
      <c r="D70" s="103"/>
      <c r="E70" s="103"/>
    </row>
    <row r="71" spans="1:5" x14ac:dyDescent="0.2">
      <c r="A71" s="39"/>
      <c r="B71" s="37" t="s">
        <v>10</v>
      </c>
      <c r="C71" s="41" t="e">
        <f>C8*$B8+C9*$B9+C10*$B10+C11*$B11+C12*$B12+C13*$B13+C14*$B14+$B15*#REF!</f>
        <v>#VALUE!</v>
      </c>
      <c r="D71" s="41">
        <f>D8*$B8+D9*$B9+D10*$B10+D11*$B11+D12*$B12+D13*$B13+D14*$B14+$B15*D15</f>
        <v>0</v>
      </c>
      <c r="E71" s="41">
        <f>E8*$B8+E9*$B9+E10*$B10+E11*$B11+E12*$B12+E13*$B13+E14*$B14+$B15*E15</f>
        <v>0</v>
      </c>
    </row>
    <row r="72" spans="1:5" x14ac:dyDescent="0.2">
      <c r="A72" s="39"/>
      <c r="B72" s="37"/>
      <c r="C72" s="42"/>
      <c r="D72" s="42"/>
      <c r="E72" s="42"/>
    </row>
    <row r="73" spans="1:5" x14ac:dyDescent="0.2">
      <c r="A73" s="39" t="s">
        <v>53</v>
      </c>
      <c r="B73" s="37"/>
      <c r="C73" s="42"/>
      <c r="D73" s="42"/>
      <c r="E73" s="42"/>
    </row>
    <row r="74" spans="1:5" x14ac:dyDescent="0.2">
      <c r="B74" s="43"/>
    </row>
    <row r="75" spans="1:5" x14ac:dyDescent="0.2">
      <c r="A75" s="18" t="s">
        <v>42</v>
      </c>
    </row>
    <row r="76" spans="1:5" ht="52" customHeight="1" x14ac:dyDescent="0.2">
      <c r="A76" s="44" t="s">
        <v>9</v>
      </c>
      <c r="B76" s="44" t="s">
        <v>8</v>
      </c>
      <c r="C76" s="23" t="s">
        <v>63</v>
      </c>
      <c r="D76" s="45"/>
      <c r="E76" s="45"/>
    </row>
    <row r="77" spans="1:5" x14ac:dyDescent="0.2">
      <c r="A77" s="24" t="s">
        <v>2</v>
      </c>
      <c r="B77" s="46"/>
      <c r="C77" s="104" t="s">
        <v>117</v>
      </c>
      <c r="D77" s="105"/>
      <c r="E77" s="106"/>
    </row>
    <row r="78" spans="1:5" x14ac:dyDescent="0.2">
      <c r="A78" s="26" t="s">
        <v>3</v>
      </c>
      <c r="B78" s="46"/>
      <c r="C78" s="107"/>
      <c r="D78" s="108"/>
      <c r="E78" s="109"/>
    </row>
    <row r="79" spans="1:5" x14ac:dyDescent="0.2">
      <c r="A79" s="26" t="s">
        <v>4</v>
      </c>
      <c r="B79" s="46"/>
      <c r="C79" s="107"/>
      <c r="D79" s="108"/>
      <c r="E79" s="109"/>
    </row>
    <row r="80" spans="1:5" x14ac:dyDescent="0.2">
      <c r="A80" s="26" t="s">
        <v>5</v>
      </c>
      <c r="B80" s="46"/>
      <c r="C80" s="107"/>
      <c r="D80" s="108"/>
      <c r="E80" s="109"/>
    </row>
    <row r="81" spans="1:6" x14ac:dyDescent="0.2">
      <c r="A81" s="26" t="s">
        <v>6</v>
      </c>
      <c r="B81" s="46"/>
      <c r="C81" s="107"/>
      <c r="D81" s="108"/>
      <c r="E81" s="109"/>
    </row>
    <row r="82" spans="1:6" x14ac:dyDescent="0.2">
      <c r="A82" s="26" t="s">
        <v>54</v>
      </c>
      <c r="B82" s="46"/>
      <c r="C82" s="107"/>
      <c r="D82" s="108"/>
      <c r="E82" s="109"/>
    </row>
    <row r="83" spans="1:6" x14ac:dyDescent="0.2">
      <c r="A83" s="26" t="s">
        <v>55</v>
      </c>
      <c r="B83" s="46"/>
      <c r="C83" s="107"/>
      <c r="D83" s="108"/>
      <c r="E83" s="109"/>
    </row>
    <row r="84" spans="1:6" ht="51" x14ac:dyDescent="0.2">
      <c r="A84" s="47" t="s">
        <v>56</v>
      </c>
      <c r="B84" s="46"/>
      <c r="C84" s="107"/>
      <c r="D84" s="108"/>
      <c r="E84" s="109"/>
    </row>
    <row r="85" spans="1:6" ht="34" x14ac:dyDescent="0.2">
      <c r="A85" s="47" t="s">
        <v>57</v>
      </c>
      <c r="B85" s="46"/>
      <c r="C85" s="107"/>
      <c r="D85" s="108"/>
      <c r="E85" s="109"/>
    </row>
    <row r="86" spans="1:6" ht="34" x14ac:dyDescent="0.2">
      <c r="A86" s="48" t="s">
        <v>58</v>
      </c>
      <c r="B86" s="46"/>
      <c r="C86" s="107"/>
      <c r="D86" s="110"/>
      <c r="E86" s="109"/>
    </row>
    <row r="87" spans="1:6" x14ac:dyDescent="0.2">
      <c r="A87" s="31" t="s">
        <v>59</v>
      </c>
      <c r="B87" s="31"/>
      <c r="C87" s="111"/>
      <c r="D87" s="112"/>
      <c r="E87" s="113"/>
    </row>
    <row r="88" spans="1:6" x14ac:dyDescent="0.2">
      <c r="A88" s="31" t="s">
        <v>51</v>
      </c>
      <c r="B88" s="49"/>
      <c r="C88" s="114"/>
      <c r="D88" s="115"/>
      <c r="E88" s="116"/>
    </row>
    <row r="89" spans="1:6" x14ac:dyDescent="0.2">
      <c r="A89" s="39"/>
      <c r="B89" s="37" t="s">
        <v>10</v>
      </c>
      <c r="C89" s="41" t="e">
        <f>C77*$B77+C78*$B78+C79*$B79+C80*$B80+C81*$B81+C82*$B82+C83*$B83+C84*$B84+C85*$B85+C86*$B86+#REF!*#REF!</f>
        <v>#VALUE!</v>
      </c>
      <c r="D89" s="41" t="e">
        <f>D77*$B77+D78*$B78+D79*$B79+D80*$B80+D81*$B81+D82*$B82+D83*$B83+D84*$B84+D85*$B85+D86*$B86+#REF!*#REF!</f>
        <v>#REF!</v>
      </c>
      <c r="E89" s="41" t="e">
        <f>E77*$B77+E78*$B78+E79*$B79+E80*$B80+E81*$B81+E82*$B82+E83*$B83+E84*$B84+E85*$B85+E86*$B86+#REF!*#REF!</f>
        <v>#REF!</v>
      </c>
    </row>
    <row r="90" spans="1:6" x14ac:dyDescent="0.2">
      <c r="A90" s="39"/>
      <c r="B90" s="37"/>
      <c r="C90" s="42"/>
      <c r="D90" s="42"/>
      <c r="E90" s="42"/>
    </row>
    <row r="91" spans="1:6" x14ac:dyDescent="0.2">
      <c r="A91" s="39" t="s">
        <v>53</v>
      </c>
      <c r="B91" s="37"/>
      <c r="C91" s="42"/>
      <c r="D91" s="42"/>
      <c r="E91" s="42"/>
    </row>
    <row r="92" spans="1:6" x14ac:dyDescent="0.2">
      <c r="A92" s="39"/>
      <c r="B92" s="37"/>
      <c r="C92" s="42"/>
      <c r="D92" s="42"/>
      <c r="E92" s="42"/>
    </row>
    <row r="94" spans="1:6" x14ac:dyDescent="0.2">
      <c r="A94" s="50" t="s">
        <v>43</v>
      </c>
      <c r="B94" s="51"/>
      <c r="C94" s="51"/>
      <c r="D94" s="51"/>
      <c r="E94" s="51"/>
      <c r="F94" s="51"/>
    </row>
    <row r="95" spans="1:6" ht="63" customHeight="1" x14ac:dyDescent="0.2">
      <c r="A95" s="44" t="s">
        <v>9</v>
      </c>
      <c r="B95" s="44" t="s">
        <v>8</v>
      </c>
      <c r="C95" s="52" t="s">
        <v>65</v>
      </c>
      <c r="D95" s="45" t="s">
        <v>66</v>
      </c>
      <c r="E95" s="52" t="s">
        <v>68</v>
      </c>
      <c r="F95" s="45" t="s">
        <v>67</v>
      </c>
    </row>
    <row r="96" spans="1:6" x14ac:dyDescent="0.2">
      <c r="A96" s="38" t="s">
        <v>1</v>
      </c>
      <c r="B96" s="53">
        <v>3</v>
      </c>
      <c r="C96" s="54">
        <v>43</v>
      </c>
      <c r="D96" s="54">
        <v>41</v>
      </c>
      <c r="E96" s="54">
        <v>36</v>
      </c>
      <c r="F96" s="54">
        <v>37</v>
      </c>
    </row>
    <row r="97" spans="1:6" x14ac:dyDescent="0.2">
      <c r="A97" s="38" t="s">
        <v>2</v>
      </c>
      <c r="B97" s="53">
        <v>4.4000000000000004</v>
      </c>
      <c r="C97" s="54">
        <v>45</v>
      </c>
      <c r="D97" s="54">
        <v>49</v>
      </c>
      <c r="E97" s="54">
        <v>41</v>
      </c>
      <c r="F97" s="54">
        <v>40</v>
      </c>
    </row>
    <row r="98" spans="1:6" x14ac:dyDescent="0.2">
      <c r="A98" s="38" t="s">
        <v>3</v>
      </c>
      <c r="B98" s="53">
        <v>4.8</v>
      </c>
      <c r="C98" s="54">
        <v>39</v>
      </c>
      <c r="D98" s="54">
        <v>44</v>
      </c>
      <c r="E98" s="54">
        <v>49</v>
      </c>
      <c r="F98" s="54">
        <v>41</v>
      </c>
    </row>
    <row r="99" spans="1:6" x14ac:dyDescent="0.2">
      <c r="A99" s="38" t="s">
        <v>5</v>
      </c>
      <c r="B99" s="53">
        <v>3.2</v>
      </c>
      <c r="C99" s="54">
        <v>47</v>
      </c>
      <c r="D99" s="54">
        <v>32</v>
      </c>
      <c r="E99" s="54">
        <v>39</v>
      </c>
      <c r="F99" s="54">
        <v>41</v>
      </c>
    </row>
    <row r="100" spans="1:6" x14ac:dyDescent="0.2">
      <c r="A100" s="38" t="s">
        <v>6</v>
      </c>
      <c r="B100" s="53">
        <v>3.8</v>
      </c>
      <c r="C100" s="54">
        <v>47</v>
      </c>
      <c r="D100" s="54">
        <v>36</v>
      </c>
      <c r="E100" s="54">
        <v>48</v>
      </c>
      <c r="F100" s="54">
        <v>49</v>
      </c>
    </row>
    <row r="101" spans="1:6" x14ac:dyDescent="0.2">
      <c r="A101" s="38" t="s">
        <v>17</v>
      </c>
      <c r="B101" s="53">
        <v>4</v>
      </c>
      <c r="C101" s="54">
        <v>44</v>
      </c>
      <c r="D101" s="54">
        <v>49</v>
      </c>
      <c r="E101" s="54">
        <v>46</v>
      </c>
      <c r="F101" s="54">
        <v>45</v>
      </c>
    </row>
    <row r="102" spans="1:6" x14ac:dyDescent="0.2">
      <c r="A102" s="38" t="s">
        <v>20</v>
      </c>
      <c r="B102" s="53">
        <v>3.6</v>
      </c>
      <c r="C102" s="54">
        <v>39</v>
      </c>
      <c r="D102" s="54">
        <v>39</v>
      </c>
      <c r="E102" s="54">
        <v>30</v>
      </c>
      <c r="F102" s="54">
        <v>32</v>
      </c>
    </row>
    <row r="103" spans="1:6" ht="17" x14ac:dyDescent="0.2">
      <c r="A103" s="55" t="s">
        <v>21</v>
      </c>
      <c r="B103" s="53">
        <v>3.6</v>
      </c>
      <c r="C103" s="54">
        <v>39</v>
      </c>
      <c r="D103" s="54">
        <v>48</v>
      </c>
      <c r="E103" s="54">
        <v>42</v>
      </c>
      <c r="F103" s="54">
        <v>43</v>
      </c>
    </row>
    <row r="104" spans="1:6" x14ac:dyDescent="0.2">
      <c r="A104" s="31" t="s">
        <v>22</v>
      </c>
      <c r="B104" s="53">
        <v>3</v>
      </c>
      <c r="C104" s="54">
        <v>40</v>
      </c>
      <c r="D104" s="54">
        <v>41</v>
      </c>
      <c r="E104" s="54">
        <v>47</v>
      </c>
      <c r="F104" s="54">
        <v>40</v>
      </c>
    </row>
    <row r="105" spans="1:6" x14ac:dyDescent="0.2">
      <c r="A105" s="39"/>
      <c r="B105" s="37" t="s">
        <v>10</v>
      </c>
      <c r="C105" s="75">
        <v>1420.0000000000002</v>
      </c>
      <c r="D105" s="75">
        <v>1421.1999999999998</v>
      </c>
      <c r="E105" s="75">
        <v>1414.9999999999998</v>
      </c>
      <c r="F105" s="56">
        <v>1371.2</v>
      </c>
    </row>
    <row r="106" spans="1:6" x14ac:dyDescent="0.2">
      <c r="A106" s="39"/>
      <c r="B106" s="40"/>
      <c r="C106" s="75" t="s">
        <v>100</v>
      </c>
      <c r="D106" s="75" t="s">
        <v>100</v>
      </c>
      <c r="E106" s="75" t="s">
        <v>100</v>
      </c>
    </row>
    <row r="107" spans="1:6" x14ac:dyDescent="0.2">
      <c r="B107" s="43"/>
    </row>
    <row r="108" spans="1:6" x14ac:dyDescent="0.2">
      <c r="A108" s="18" t="s">
        <v>41</v>
      </c>
    </row>
    <row r="109" spans="1:6" ht="51" x14ac:dyDescent="0.2">
      <c r="A109" s="21" t="s">
        <v>9</v>
      </c>
      <c r="B109" s="21" t="s">
        <v>8</v>
      </c>
      <c r="C109" s="52" t="s">
        <v>69</v>
      </c>
      <c r="D109" s="23"/>
      <c r="E109" s="23"/>
    </row>
    <row r="110" spans="1:6" x14ac:dyDescent="0.2">
      <c r="A110" s="38" t="s">
        <v>1</v>
      </c>
      <c r="B110" s="46"/>
      <c r="C110" s="104" t="s">
        <v>117</v>
      </c>
      <c r="D110" s="105"/>
      <c r="E110" s="106"/>
    </row>
    <row r="111" spans="1:6" x14ac:dyDescent="0.2">
      <c r="A111" s="38" t="s">
        <v>2</v>
      </c>
      <c r="B111" s="46"/>
      <c r="C111" s="107"/>
      <c r="D111" s="110"/>
      <c r="E111" s="109"/>
    </row>
    <row r="112" spans="1:6" x14ac:dyDescent="0.2">
      <c r="A112" s="38" t="s">
        <v>3</v>
      </c>
      <c r="B112" s="46"/>
      <c r="C112" s="107"/>
      <c r="D112" s="110"/>
      <c r="E112" s="109"/>
    </row>
    <row r="113" spans="1:8" x14ac:dyDescent="0.2">
      <c r="A113" s="38" t="s">
        <v>5</v>
      </c>
      <c r="B113" s="46"/>
      <c r="C113" s="107"/>
      <c r="D113" s="110"/>
      <c r="E113" s="109"/>
    </row>
    <row r="114" spans="1:8" x14ac:dyDescent="0.2">
      <c r="A114" s="38" t="s">
        <v>6</v>
      </c>
      <c r="B114" s="46"/>
      <c r="C114" s="107"/>
      <c r="D114" s="110"/>
      <c r="E114" s="109"/>
    </row>
    <row r="115" spans="1:8" x14ac:dyDescent="0.2">
      <c r="A115" s="38" t="s">
        <v>17</v>
      </c>
      <c r="B115" s="46"/>
      <c r="C115" s="107"/>
      <c r="D115" s="110"/>
      <c r="E115" s="109"/>
    </row>
    <row r="116" spans="1:8" x14ac:dyDescent="0.2">
      <c r="A116" s="38" t="s">
        <v>20</v>
      </c>
      <c r="B116" s="46"/>
      <c r="C116" s="107"/>
      <c r="D116" s="110"/>
      <c r="E116" s="109"/>
    </row>
    <row r="117" spans="1:8" x14ac:dyDescent="0.2">
      <c r="A117" s="38" t="s">
        <v>21</v>
      </c>
      <c r="B117" s="46"/>
      <c r="C117" s="107"/>
      <c r="D117" s="110"/>
      <c r="E117" s="109"/>
    </row>
    <row r="118" spans="1:8" x14ac:dyDescent="0.2">
      <c r="A118" s="31" t="s">
        <v>22</v>
      </c>
      <c r="B118" s="46"/>
      <c r="C118" s="117"/>
      <c r="D118" s="118"/>
      <c r="E118" s="119"/>
    </row>
    <row r="119" spans="1:8" x14ac:dyDescent="0.2">
      <c r="A119" s="39"/>
      <c r="B119" s="37" t="s">
        <v>10</v>
      </c>
      <c r="C119" s="21" t="e">
        <f t="shared" ref="C119:E119" si="0">C110*$B110+C111*$B111+C112*$B112+C113*$B113+C114*$B114+C115*$B115+C116*$B116+C117*$B117+C118*$B118</f>
        <v>#VALUE!</v>
      </c>
      <c r="D119" s="21">
        <f t="shared" si="0"/>
        <v>0</v>
      </c>
      <c r="E119" s="21">
        <f t="shared" si="0"/>
        <v>0</v>
      </c>
    </row>
    <row r="120" spans="1:8" x14ac:dyDescent="0.2">
      <c r="A120" s="39"/>
      <c r="B120" s="39"/>
      <c r="C120" s="39"/>
      <c r="D120" s="39"/>
      <c r="E120" s="39"/>
      <c r="F120" s="39"/>
      <c r="G120" s="39"/>
      <c r="H120" s="39"/>
    </row>
    <row r="121" spans="1:8" x14ac:dyDescent="0.2">
      <c r="A121" s="39"/>
      <c r="B121" s="39"/>
      <c r="C121" s="39"/>
      <c r="D121" s="39"/>
      <c r="E121" s="39"/>
      <c r="F121" s="39"/>
      <c r="G121" s="39"/>
      <c r="H121" s="39"/>
    </row>
    <row r="122" spans="1:8" x14ac:dyDescent="0.2">
      <c r="A122" s="50" t="s">
        <v>44</v>
      </c>
      <c r="B122" s="51"/>
      <c r="C122" s="51"/>
      <c r="D122" s="51"/>
      <c r="E122" s="51"/>
      <c r="F122" s="51"/>
    </row>
    <row r="123" spans="1:8" ht="50.25" customHeight="1" x14ac:dyDescent="0.2">
      <c r="A123" s="44" t="s">
        <v>9</v>
      </c>
      <c r="B123" s="44" t="s">
        <v>8</v>
      </c>
      <c r="C123" s="45" t="s">
        <v>71</v>
      </c>
      <c r="D123" s="45" t="s">
        <v>70</v>
      </c>
      <c r="E123" s="57"/>
      <c r="F123" s="58"/>
    </row>
    <row r="124" spans="1:8" x14ac:dyDescent="0.2">
      <c r="A124" s="38" t="s">
        <v>1</v>
      </c>
      <c r="B124" s="53">
        <v>3.2</v>
      </c>
      <c r="C124" s="54">
        <v>48</v>
      </c>
      <c r="D124" s="54">
        <v>42</v>
      </c>
      <c r="E124" s="59"/>
      <c r="F124" s="59"/>
    </row>
    <row r="125" spans="1:8" x14ac:dyDescent="0.2">
      <c r="A125" s="38" t="s">
        <v>2</v>
      </c>
      <c r="B125" s="53">
        <v>4.5999999999999996</v>
      </c>
      <c r="C125" s="54">
        <v>50</v>
      </c>
      <c r="D125" s="54">
        <v>45</v>
      </c>
      <c r="E125" s="59"/>
      <c r="F125" s="59"/>
    </row>
    <row r="126" spans="1:8" x14ac:dyDescent="0.2">
      <c r="A126" s="38" t="s">
        <v>3</v>
      </c>
      <c r="B126" s="53">
        <v>4.8</v>
      </c>
      <c r="C126" s="54">
        <v>48</v>
      </c>
      <c r="D126" s="54">
        <v>45</v>
      </c>
      <c r="E126" s="59"/>
      <c r="F126" s="59"/>
    </row>
    <row r="127" spans="1:8" x14ac:dyDescent="0.2">
      <c r="A127" s="38" t="s">
        <v>23</v>
      </c>
      <c r="B127" s="53">
        <v>3.4</v>
      </c>
      <c r="C127" s="54">
        <v>44</v>
      </c>
      <c r="D127" s="54">
        <v>47</v>
      </c>
      <c r="E127" s="59"/>
      <c r="F127" s="59"/>
    </row>
    <row r="128" spans="1:8" x14ac:dyDescent="0.2">
      <c r="A128" s="38" t="s">
        <v>17</v>
      </c>
      <c r="B128" s="53">
        <v>4</v>
      </c>
      <c r="C128" s="54">
        <v>50</v>
      </c>
      <c r="D128" s="54">
        <v>48</v>
      </c>
      <c r="E128" s="59"/>
      <c r="F128" s="59"/>
    </row>
    <row r="129" spans="1:8" x14ac:dyDescent="0.2">
      <c r="A129" s="38" t="s">
        <v>21</v>
      </c>
      <c r="B129" s="53">
        <v>4.8</v>
      </c>
      <c r="C129" s="54">
        <v>46</v>
      </c>
      <c r="D129" s="54">
        <v>42</v>
      </c>
      <c r="E129" s="59"/>
      <c r="F129" s="59"/>
    </row>
    <row r="130" spans="1:8" x14ac:dyDescent="0.2">
      <c r="A130" s="38" t="s">
        <v>24</v>
      </c>
      <c r="B130" s="53">
        <v>4.2</v>
      </c>
      <c r="C130" s="54">
        <v>47</v>
      </c>
      <c r="D130" s="54">
        <v>44</v>
      </c>
      <c r="E130" s="59"/>
      <c r="F130" s="59"/>
    </row>
    <row r="131" spans="1:8" ht="34" x14ac:dyDescent="0.2">
      <c r="A131" s="55" t="s">
        <v>25</v>
      </c>
      <c r="B131" s="53">
        <v>4.4000000000000004</v>
      </c>
      <c r="C131" s="54">
        <v>47</v>
      </c>
      <c r="D131" s="54">
        <v>45</v>
      </c>
      <c r="E131" s="59"/>
      <c r="F131" s="59"/>
    </row>
    <row r="132" spans="1:8" x14ac:dyDescent="0.2">
      <c r="A132" s="31" t="s">
        <v>20</v>
      </c>
      <c r="B132" s="53">
        <v>4</v>
      </c>
      <c r="C132" s="54">
        <v>37</v>
      </c>
      <c r="D132" s="54">
        <v>34</v>
      </c>
      <c r="E132" s="59"/>
      <c r="F132" s="59"/>
    </row>
    <row r="133" spans="1:8" x14ac:dyDescent="0.2">
      <c r="A133" s="31" t="s">
        <v>45</v>
      </c>
      <c r="B133" s="60">
        <v>3.4</v>
      </c>
      <c r="C133" s="54">
        <v>49</v>
      </c>
      <c r="D133" s="54">
        <v>49</v>
      </c>
      <c r="E133" s="61"/>
      <c r="F133" s="61"/>
    </row>
    <row r="134" spans="1:8" x14ac:dyDescent="0.2">
      <c r="A134" s="31" t="s">
        <v>60</v>
      </c>
      <c r="B134" s="60">
        <v>3.8</v>
      </c>
      <c r="C134" s="54">
        <v>7</v>
      </c>
      <c r="D134" s="54">
        <v>10</v>
      </c>
      <c r="E134" s="39"/>
      <c r="F134" s="39"/>
      <c r="G134" s="39"/>
      <c r="H134" s="39"/>
    </row>
    <row r="135" spans="1:8" x14ac:dyDescent="0.2">
      <c r="A135" s="31" t="s">
        <v>51</v>
      </c>
      <c r="B135" s="60">
        <v>4</v>
      </c>
      <c r="C135" s="54">
        <v>23</v>
      </c>
      <c r="D135" s="54">
        <v>26</v>
      </c>
      <c r="E135" s="39"/>
      <c r="F135" s="39"/>
      <c r="G135" s="39"/>
      <c r="H135" s="39"/>
    </row>
    <row r="136" spans="1:8" x14ac:dyDescent="0.2">
      <c r="A136" s="39"/>
      <c r="B136" s="37" t="s">
        <v>10</v>
      </c>
      <c r="C136" s="76">
        <v>2021.8</v>
      </c>
      <c r="D136" s="76">
        <v>1938.1999999999998</v>
      </c>
      <c r="E136" s="39"/>
      <c r="F136" s="39"/>
      <c r="G136" s="39"/>
      <c r="H136" s="39"/>
    </row>
    <row r="137" spans="1:8" x14ac:dyDescent="0.2">
      <c r="A137" s="39"/>
      <c r="B137" s="37"/>
      <c r="C137" s="75" t="s">
        <v>100</v>
      </c>
      <c r="D137" s="75" t="s">
        <v>100</v>
      </c>
      <c r="E137" s="39"/>
      <c r="F137" s="39"/>
      <c r="G137" s="39"/>
      <c r="H137" s="39"/>
    </row>
    <row r="138" spans="1:8" x14ac:dyDescent="0.2">
      <c r="A138" s="39"/>
      <c r="B138" s="37"/>
      <c r="C138" s="42"/>
      <c r="D138" s="42"/>
      <c r="E138" s="42"/>
    </row>
    <row r="139" spans="1:8" x14ac:dyDescent="0.2">
      <c r="A139" s="39"/>
      <c r="B139" s="37"/>
      <c r="C139" s="61"/>
      <c r="D139" s="61"/>
      <c r="E139" s="39"/>
      <c r="F139" s="39"/>
      <c r="G139" s="39"/>
      <c r="H139" s="39"/>
    </row>
    <row r="140" spans="1:8" x14ac:dyDescent="0.2">
      <c r="A140" s="39"/>
      <c r="B140" s="39"/>
      <c r="C140" s="39"/>
      <c r="D140" s="39"/>
      <c r="E140" s="39"/>
      <c r="F140" s="39"/>
      <c r="G140" s="39"/>
      <c r="H140" s="39"/>
    </row>
    <row r="141" spans="1:8" x14ac:dyDescent="0.2">
      <c r="A141" s="50" t="s">
        <v>46</v>
      </c>
      <c r="B141" s="51"/>
      <c r="C141" s="51"/>
      <c r="D141" s="51"/>
      <c r="E141" s="51"/>
      <c r="F141" s="51"/>
    </row>
    <row r="142" spans="1:8" ht="50.25" customHeight="1" x14ac:dyDescent="0.2">
      <c r="A142" s="44" t="s">
        <v>9</v>
      </c>
      <c r="B142" s="44" t="s">
        <v>8</v>
      </c>
      <c r="C142" s="45" t="s">
        <v>72</v>
      </c>
      <c r="D142" s="45"/>
      <c r="E142" s="57"/>
      <c r="F142" s="58"/>
    </row>
    <row r="143" spans="1:8" ht="16" customHeight="1" x14ac:dyDescent="0.2">
      <c r="A143" s="38" t="s">
        <v>1</v>
      </c>
      <c r="B143" s="63"/>
      <c r="C143" s="120" t="s">
        <v>117</v>
      </c>
      <c r="D143" s="124"/>
      <c r="E143" s="59"/>
      <c r="F143" s="59"/>
    </row>
    <row r="144" spans="1:8" x14ac:dyDescent="0.2">
      <c r="A144" s="38" t="s">
        <v>2</v>
      </c>
      <c r="B144" s="63"/>
      <c r="C144" s="122"/>
      <c r="D144" s="125"/>
      <c r="E144" s="59"/>
      <c r="F144" s="59"/>
    </row>
    <row r="145" spans="1:8" x14ac:dyDescent="0.2">
      <c r="A145" s="38" t="s">
        <v>3</v>
      </c>
      <c r="B145" s="63"/>
      <c r="C145" s="122"/>
      <c r="D145" s="125"/>
      <c r="E145" s="59"/>
      <c r="F145" s="59"/>
    </row>
    <row r="146" spans="1:8" x14ac:dyDescent="0.2">
      <c r="A146" s="38" t="s">
        <v>23</v>
      </c>
      <c r="B146" s="63"/>
      <c r="C146" s="122"/>
      <c r="D146" s="125"/>
      <c r="E146" s="59"/>
      <c r="F146" s="59"/>
    </row>
    <row r="147" spans="1:8" x14ac:dyDescent="0.2">
      <c r="A147" s="38" t="s">
        <v>17</v>
      </c>
      <c r="B147" s="63"/>
      <c r="C147" s="122"/>
      <c r="D147" s="125"/>
      <c r="E147" s="59"/>
      <c r="F147" s="59"/>
    </row>
    <row r="148" spans="1:8" x14ac:dyDescent="0.2">
      <c r="A148" s="38" t="s">
        <v>21</v>
      </c>
      <c r="B148" s="63"/>
      <c r="C148" s="122"/>
      <c r="D148" s="125"/>
      <c r="E148" s="59"/>
      <c r="F148" s="59"/>
    </row>
    <row r="149" spans="1:8" x14ac:dyDescent="0.2">
      <c r="A149" s="38" t="s">
        <v>24</v>
      </c>
      <c r="B149" s="63"/>
      <c r="C149" s="122"/>
      <c r="D149" s="125"/>
      <c r="E149" s="59"/>
      <c r="F149" s="59"/>
    </row>
    <row r="150" spans="1:8" ht="34" x14ac:dyDescent="0.2">
      <c r="A150" s="55" t="s">
        <v>25</v>
      </c>
      <c r="B150" s="63"/>
      <c r="C150" s="122"/>
      <c r="D150" s="125"/>
      <c r="E150" s="59"/>
      <c r="F150" s="59"/>
    </row>
    <row r="151" spans="1:8" x14ac:dyDescent="0.2">
      <c r="A151" s="90" t="s">
        <v>20</v>
      </c>
      <c r="B151" s="63"/>
      <c r="C151" s="122"/>
      <c r="D151" s="125"/>
      <c r="E151" s="59"/>
      <c r="F151" s="59"/>
    </row>
    <row r="152" spans="1:8" x14ac:dyDescent="0.2">
      <c r="A152" s="90" t="s">
        <v>45</v>
      </c>
      <c r="B152" s="90"/>
      <c r="C152" s="122"/>
      <c r="D152" s="125"/>
      <c r="E152" s="61"/>
      <c r="F152" s="61"/>
    </row>
    <row r="153" spans="1:8" x14ac:dyDescent="0.2">
      <c r="A153" s="32" t="s">
        <v>60</v>
      </c>
      <c r="B153" s="90"/>
      <c r="C153" s="122"/>
      <c r="D153" s="125"/>
      <c r="E153" s="39"/>
      <c r="F153" s="39"/>
      <c r="G153" s="39"/>
      <c r="H153" s="39"/>
    </row>
    <row r="154" spans="1:8" x14ac:dyDescent="0.2">
      <c r="A154" s="32" t="s">
        <v>51</v>
      </c>
      <c r="B154" s="49"/>
      <c r="C154" s="123"/>
      <c r="D154" s="126"/>
    </row>
    <row r="155" spans="1:8" s="91" customFormat="1" x14ac:dyDescent="0.2">
      <c r="A155" s="39"/>
      <c r="B155" s="37" t="s">
        <v>10</v>
      </c>
      <c r="C155" s="62" t="e">
        <f>C143*$B143+C144*$B144+C145*$B145+C146*$B146+C147*$B147+C148*$B148+#REF!*#REF!+#REF!*#REF!+#REF!*#REF!+$B149*C149+$B151*C151+$B150*C150</f>
        <v>#VALUE!</v>
      </c>
      <c r="D155" s="62"/>
    </row>
    <row r="156" spans="1:8" s="91" customFormat="1" hidden="1" x14ac:dyDescent="0.2"/>
    <row r="157" spans="1:8" ht="63" hidden="1" customHeight="1" x14ac:dyDescent="0.2">
      <c r="A157" s="34" t="s">
        <v>9</v>
      </c>
      <c r="B157" s="21" t="s">
        <v>8</v>
      </c>
      <c r="C157" s="64"/>
      <c r="D157" s="21"/>
      <c r="E157" s="21"/>
    </row>
    <row r="158" spans="1:8" ht="63" hidden="1" customHeight="1" x14ac:dyDescent="0.2">
      <c r="A158" s="32" t="s">
        <v>26</v>
      </c>
      <c r="B158" s="46"/>
      <c r="C158" s="93" t="s">
        <v>31</v>
      </c>
      <c r="D158" s="94"/>
      <c r="E158" s="95"/>
    </row>
    <row r="159" spans="1:8" ht="63" hidden="1" customHeight="1" x14ac:dyDescent="0.2">
      <c r="A159" s="32" t="s">
        <v>3</v>
      </c>
      <c r="B159" s="46"/>
      <c r="C159" s="96"/>
      <c r="D159" s="97"/>
      <c r="E159" s="98"/>
    </row>
    <row r="160" spans="1:8" ht="63" hidden="1" customHeight="1" x14ac:dyDescent="0.2">
      <c r="A160" s="32" t="s">
        <v>23</v>
      </c>
      <c r="B160" s="46"/>
      <c r="C160" s="96"/>
      <c r="D160" s="97"/>
      <c r="E160" s="98"/>
    </row>
    <row r="161" spans="1:5" ht="63" hidden="1" customHeight="1" x14ac:dyDescent="0.2">
      <c r="A161" s="32" t="s">
        <v>29</v>
      </c>
      <c r="B161" s="46"/>
      <c r="C161" s="96"/>
      <c r="D161" s="97"/>
      <c r="E161" s="98"/>
    </row>
    <row r="162" spans="1:5" ht="63" hidden="1" customHeight="1" x14ac:dyDescent="0.2">
      <c r="A162" s="32" t="s">
        <v>17</v>
      </c>
      <c r="B162" s="46"/>
      <c r="C162" s="96"/>
      <c r="D162" s="97"/>
      <c r="E162" s="98"/>
    </row>
    <row r="163" spans="1:5" ht="63" hidden="1" customHeight="1" x14ac:dyDescent="0.2">
      <c r="A163" s="32" t="s">
        <v>30</v>
      </c>
      <c r="B163" s="46"/>
      <c r="C163" s="99"/>
      <c r="D163" s="100"/>
      <c r="E163" s="101"/>
    </row>
    <row r="164" spans="1:5" ht="63" hidden="1" customHeight="1" x14ac:dyDescent="0.2">
      <c r="A164" s="39"/>
      <c r="B164" s="49" t="s">
        <v>10</v>
      </c>
      <c r="C164" s="65" t="e">
        <f>C158*$B158+C159*$B159+C160*$B160+C161*$B161+C162*$B162+C163*$B163</f>
        <v>#VALUE!</v>
      </c>
      <c r="D164" s="21">
        <f>D158*$B158+D159*$B159+D160*$B160+D161*$B161+D162*$B162+D163*$B163</f>
        <v>0</v>
      </c>
      <c r="E164" s="21">
        <f>E158*$B158+E159*$B159+E160*$B160+E161*$B161+E162*$B162+E163*$B163</f>
        <v>0</v>
      </c>
    </row>
    <row r="165" spans="1:5" ht="19" customHeight="1" x14ac:dyDescent="0.2">
      <c r="E165" s="42"/>
    </row>
    <row r="166" spans="1:5" x14ac:dyDescent="0.2">
      <c r="A166" s="39"/>
      <c r="B166" s="40"/>
    </row>
    <row r="167" spans="1:5" x14ac:dyDescent="0.2">
      <c r="B167" s="43"/>
    </row>
    <row r="168" spans="1:5" x14ac:dyDescent="0.2">
      <c r="A168" s="18" t="s">
        <v>47</v>
      </c>
    </row>
    <row r="169" spans="1:5" ht="102" x14ac:dyDescent="0.2">
      <c r="A169" s="44" t="s">
        <v>9</v>
      </c>
      <c r="B169" s="44" t="s">
        <v>8</v>
      </c>
      <c r="C169" s="45" t="s">
        <v>71</v>
      </c>
      <c r="D169" s="45" t="s">
        <v>74</v>
      </c>
      <c r="E169" s="45" t="s">
        <v>73</v>
      </c>
    </row>
    <row r="170" spans="1:5" x14ac:dyDescent="0.2">
      <c r="A170" s="38" t="s">
        <v>26</v>
      </c>
      <c r="B170" s="53">
        <v>4.2</v>
      </c>
      <c r="C170" s="54">
        <v>46</v>
      </c>
      <c r="D170" s="54">
        <v>44</v>
      </c>
      <c r="E170" s="54">
        <v>44</v>
      </c>
    </row>
    <row r="171" spans="1:5" x14ac:dyDescent="0.2">
      <c r="A171" s="38" t="s">
        <v>2</v>
      </c>
      <c r="B171" s="53">
        <v>4.5999999999999996</v>
      </c>
      <c r="C171" s="54">
        <v>49</v>
      </c>
      <c r="D171" s="54">
        <v>43</v>
      </c>
      <c r="E171" s="54">
        <v>42</v>
      </c>
    </row>
    <row r="172" spans="1:5" x14ac:dyDescent="0.2">
      <c r="A172" s="38" t="s">
        <v>3</v>
      </c>
      <c r="B172" s="53">
        <v>4.5999999999999996</v>
      </c>
      <c r="C172" s="54">
        <v>49</v>
      </c>
      <c r="D172" s="54">
        <v>43</v>
      </c>
      <c r="E172" s="54">
        <v>34</v>
      </c>
    </row>
    <row r="173" spans="1:5" x14ac:dyDescent="0.2">
      <c r="A173" s="38" t="s">
        <v>23</v>
      </c>
      <c r="B173" s="53">
        <v>3.6</v>
      </c>
      <c r="C173" s="54">
        <v>36</v>
      </c>
      <c r="D173" s="54">
        <v>48</v>
      </c>
      <c r="E173" s="54">
        <v>42</v>
      </c>
    </row>
    <row r="174" spans="1:5" x14ac:dyDescent="0.2">
      <c r="A174" s="38" t="s">
        <v>5</v>
      </c>
      <c r="B174" s="53">
        <v>3.8</v>
      </c>
      <c r="C174" s="54">
        <v>29</v>
      </c>
      <c r="D174" s="54">
        <v>37</v>
      </c>
      <c r="E174" s="54">
        <v>38</v>
      </c>
    </row>
    <row r="175" spans="1:5" x14ac:dyDescent="0.2">
      <c r="A175" s="38" t="s">
        <v>17</v>
      </c>
      <c r="B175" s="53">
        <v>4.4000000000000004</v>
      </c>
      <c r="C175" s="54">
        <v>50</v>
      </c>
      <c r="D175" s="54">
        <v>49</v>
      </c>
      <c r="E175" s="54">
        <v>46</v>
      </c>
    </row>
    <row r="176" spans="1:5" x14ac:dyDescent="0.2">
      <c r="A176" s="38" t="s">
        <v>27</v>
      </c>
      <c r="B176" s="53">
        <v>4.5999999999999996</v>
      </c>
      <c r="C176" s="54">
        <v>38</v>
      </c>
      <c r="D176" s="54">
        <v>44</v>
      </c>
      <c r="E176" s="54">
        <v>43</v>
      </c>
    </row>
    <row r="177" spans="1:6" x14ac:dyDescent="0.2">
      <c r="A177" s="38" t="s">
        <v>28</v>
      </c>
      <c r="B177" s="53">
        <v>4</v>
      </c>
      <c r="C177" s="54">
        <v>42</v>
      </c>
      <c r="D177" s="54">
        <v>47</v>
      </c>
      <c r="E177" s="54">
        <v>43</v>
      </c>
    </row>
    <row r="178" spans="1:6" x14ac:dyDescent="0.2">
      <c r="A178" s="38" t="s">
        <v>20</v>
      </c>
      <c r="B178" s="53">
        <v>3.6</v>
      </c>
      <c r="C178" s="54">
        <v>30</v>
      </c>
      <c r="D178" s="54">
        <v>43</v>
      </c>
      <c r="E178" s="54">
        <v>36</v>
      </c>
    </row>
    <row r="179" spans="1:6" ht="17" x14ac:dyDescent="0.2">
      <c r="A179" s="36" t="s">
        <v>22</v>
      </c>
      <c r="B179" s="66">
        <v>4.5999999999999996</v>
      </c>
      <c r="C179" s="54">
        <v>41</v>
      </c>
      <c r="D179" s="54">
        <v>40</v>
      </c>
      <c r="E179" s="54">
        <v>39</v>
      </c>
    </row>
    <row r="180" spans="1:6" x14ac:dyDescent="0.2">
      <c r="B180" s="37" t="s">
        <v>10</v>
      </c>
      <c r="C180" s="75">
        <v>1743.1999999999998</v>
      </c>
      <c r="D180" s="75">
        <v>1838.6000000000001</v>
      </c>
      <c r="E180" s="75">
        <v>1711.1999999999998</v>
      </c>
    </row>
    <row r="181" spans="1:6" x14ac:dyDescent="0.2">
      <c r="C181" s="75" t="s">
        <v>100</v>
      </c>
      <c r="D181" s="75" t="s">
        <v>100</v>
      </c>
      <c r="E181" s="75" t="s">
        <v>100</v>
      </c>
    </row>
    <row r="182" spans="1:6" x14ac:dyDescent="0.2">
      <c r="A182" s="77"/>
      <c r="B182" s="77"/>
      <c r="C182" s="77"/>
      <c r="D182" s="77"/>
      <c r="E182" s="77"/>
      <c r="F182" s="77"/>
    </row>
    <row r="183" spans="1:6" x14ac:dyDescent="0.2">
      <c r="A183" s="81" t="s">
        <v>34</v>
      </c>
      <c r="B183" s="80"/>
      <c r="C183" s="80"/>
      <c r="D183" s="80"/>
      <c r="E183" s="80"/>
      <c r="F183" s="80"/>
    </row>
    <row r="184" spans="1:6" ht="68" x14ac:dyDescent="0.2">
      <c r="A184" s="21" t="s">
        <v>9</v>
      </c>
      <c r="B184" s="21" t="s">
        <v>8</v>
      </c>
      <c r="C184" s="23" t="s">
        <v>75</v>
      </c>
      <c r="D184" s="23" t="s">
        <v>76</v>
      </c>
      <c r="E184" s="52" t="s">
        <v>77</v>
      </c>
    </row>
    <row r="185" spans="1:6" x14ac:dyDescent="0.2">
      <c r="A185" s="73" t="s">
        <v>1</v>
      </c>
      <c r="B185" s="74">
        <v>3.2</v>
      </c>
      <c r="C185" s="54">
        <v>42</v>
      </c>
      <c r="D185" s="54">
        <v>48</v>
      </c>
      <c r="E185" s="54">
        <v>31</v>
      </c>
    </row>
    <row r="186" spans="1:6" x14ac:dyDescent="0.2">
      <c r="A186" s="73" t="s">
        <v>2</v>
      </c>
      <c r="B186" s="74">
        <v>3.8</v>
      </c>
      <c r="C186" s="54">
        <v>40</v>
      </c>
      <c r="D186" s="54">
        <v>48</v>
      </c>
      <c r="E186" s="54">
        <v>22</v>
      </c>
    </row>
    <row r="187" spans="1:6" x14ac:dyDescent="0.2">
      <c r="A187" s="38" t="s">
        <v>3</v>
      </c>
      <c r="B187" s="53">
        <v>4.2</v>
      </c>
      <c r="C187" s="54">
        <v>45</v>
      </c>
      <c r="D187" s="54">
        <v>49</v>
      </c>
      <c r="E187" s="54">
        <v>29</v>
      </c>
    </row>
    <row r="188" spans="1:6" s="51" customFormat="1" x14ac:dyDescent="0.2">
      <c r="A188" s="67" t="s">
        <v>23</v>
      </c>
      <c r="B188" s="68">
        <v>5</v>
      </c>
      <c r="C188" s="54">
        <v>47</v>
      </c>
      <c r="D188" s="54">
        <v>46</v>
      </c>
      <c r="E188" s="54">
        <v>40</v>
      </c>
    </row>
    <row r="189" spans="1:6" s="51" customFormat="1" x14ac:dyDescent="0.2">
      <c r="A189" s="67" t="s">
        <v>17</v>
      </c>
      <c r="B189" s="68">
        <v>4</v>
      </c>
      <c r="C189" s="54">
        <v>47</v>
      </c>
      <c r="D189" s="54">
        <v>50</v>
      </c>
      <c r="E189" s="54">
        <v>40</v>
      </c>
    </row>
    <row r="190" spans="1:6" x14ac:dyDescent="0.2">
      <c r="A190" s="38" t="s">
        <v>21</v>
      </c>
      <c r="B190" s="53">
        <v>4</v>
      </c>
      <c r="C190" s="54">
        <v>41</v>
      </c>
      <c r="D190" s="54">
        <v>39</v>
      </c>
      <c r="E190" s="54">
        <v>42</v>
      </c>
    </row>
    <row r="191" spans="1:6" x14ac:dyDescent="0.2">
      <c r="A191" s="38" t="s">
        <v>24</v>
      </c>
      <c r="B191" s="53">
        <v>4.2</v>
      </c>
      <c r="C191" s="54">
        <v>40</v>
      </c>
      <c r="D191" s="54">
        <v>37</v>
      </c>
      <c r="E191" s="54">
        <v>38</v>
      </c>
    </row>
    <row r="192" spans="1:6" x14ac:dyDescent="0.2">
      <c r="A192" s="38" t="s">
        <v>25</v>
      </c>
      <c r="B192" s="53">
        <v>4.2</v>
      </c>
      <c r="C192" s="54">
        <v>35</v>
      </c>
      <c r="D192" s="54">
        <v>31</v>
      </c>
      <c r="E192" s="54">
        <v>30</v>
      </c>
    </row>
    <row r="193" spans="1:5" x14ac:dyDescent="0.2">
      <c r="A193" s="38" t="s">
        <v>20</v>
      </c>
      <c r="B193" s="53">
        <v>3.6</v>
      </c>
      <c r="C193" s="54">
        <v>44</v>
      </c>
      <c r="D193" s="54">
        <v>37</v>
      </c>
      <c r="E193" s="54">
        <v>26</v>
      </c>
    </row>
    <row r="194" spans="1:5" x14ac:dyDescent="0.2">
      <c r="A194" s="38" t="s">
        <v>45</v>
      </c>
      <c r="B194" s="53">
        <v>3.6</v>
      </c>
      <c r="C194" s="54">
        <v>49</v>
      </c>
      <c r="D194" s="54">
        <v>49</v>
      </c>
      <c r="E194" s="54">
        <v>37</v>
      </c>
    </row>
    <row r="195" spans="1:5" ht="34" x14ac:dyDescent="0.2">
      <c r="A195" s="36" t="s">
        <v>60</v>
      </c>
      <c r="B195" s="53">
        <v>4.2</v>
      </c>
      <c r="C195" s="54">
        <v>19</v>
      </c>
      <c r="D195" s="54">
        <v>42</v>
      </c>
      <c r="E195" s="54">
        <v>23</v>
      </c>
    </row>
    <row r="196" spans="1:5" x14ac:dyDescent="0.2">
      <c r="A196" s="38" t="s">
        <v>51</v>
      </c>
      <c r="B196" s="53">
        <v>4.5999999999999996</v>
      </c>
      <c r="C196" s="54">
        <v>37</v>
      </c>
      <c r="D196" s="54">
        <v>32</v>
      </c>
      <c r="E196" s="54">
        <v>34</v>
      </c>
    </row>
    <row r="197" spans="1:5" x14ac:dyDescent="0.2">
      <c r="B197" s="37" t="s">
        <v>10</v>
      </c>
      <c r="C197" s="75">
        <v>1962.2000000000003</v>
      </c>
      <c r="D197" s="75">
        <v>2046.6000000000004</v>
      </c>
      <c r="E197" s="75">
        <v>1598</v>
      </c>
    </row>
    <row r="198" spans="1:5" x14ac:dyDescent="0.2">
      <c r="B198" s="37"/>
      <c r="C198" s="75" t="s">
        <v>100</v>
      </c>
      <c r="D198" s="75" t="s">
        <v>100</v>
      </c>
      <c r="E198" s="75" t="s">
        <v>100</v>
      </c>
    </row>
    <row r="199" spans="1:5" x14ac:dyDescent="0.2">
      <c r="A199" s="39"/>
      <c r="B199" s="37"/>
      <c r="C199" s="42"/>
      <c r="D199" s="42"/>
      <c r="E199" s="42"/>
    </row>
    <row r="201" spans="1:5" ht="63" hidden="1" x14ac:dyDescent="0.2">
      <c r="A201" s="18" t="s">
        <v>35</v>
      </c>
    </row>
    <row r="202" spans="1:5" ht="63" hidden="1" x14ac:dyDescent="0.2">
      <c r="A202" s="21" t="s">
        <v>9</v>
      </c>
      <c r="B202" s="21" t="s">
        <v>8</v>
      </c>
      <c r="C202" s="23"/>
      <c r="D202" s="23"/>
      <c r="E202" s="23"/>
    </row>
    <row r="203" spans="1:5" ht="63" hidden="1" x14ac:dyDescent="0.2">
      <c r="A203" s="38" t="s">
        <v>1</v>
      </c>
      <c r="B203" s="31"/>
      <c r="C203" s="31"/>
      <c r="D203" s="31"/>
      <c r="E203" s="31"/>
    </row>
    <row r="204" spans="1:5" ht="63" hidden="1" x14ac:dyDescent="0.2">
      <c r="A204" s="38" t="s">
        <v>36</v>
      </c>
      <c r="B204" s="31"/>
      <c r="C204" s="93" t="s">
        <v>31</v>
      </c>
      <c r="D204" s="94"/>
      <c r="E204" s="95"/>
    </row>
    <row r="205" spans="1:5" ht="63" hidden="1" x14ac:dyDescent="0.2">
      <c r="A205" s="38" t="s">
        <v>37</v>
      </c>
      <c r="B205" s="31"/>
      <c r="C205" s="96"/>
      <c r="D205" s="97"/>
      <c r="E205" s="98"/>
    </row>
    <row r="206" spans="1:5" ht="63" hidden="1" x14ac:dyDescent="0.2">
      <c r="A206" s="38" t="s">
        <v>17</v>
      </c>
      <c r="B206" s="31"/>
      <c r="C206" s="96"/>
      <c r="D206" s="97"/>
      <c r="E206" s="98"/>
    </row>
    <row r="207" spans="1:5" ht="63" hidden="1" x14ac:dyDescent="0.2">
      <c r="A207" s="38" t="s">
        <v>38</v>
      </c>
      <c r="B207" s="31"/>
      <c r="C207" s="96"/>
      <c r="D207" s="97"/>
      <c r="E207" s="98"/>
    </row>
    <row r="208" spans="1:5" ht="63" hidden="1" x14ac:dyDescent="0.2">
      <c r="A208" s="38" t="s">
        <v>39</v>
      </c>
      <c r="B208" s="31"/>
      <c r="C208" s="96"/>
      <c r="D208" s="97"/>
      <c r="E208" s="98"/>
    </row>
    <row r="209" spans="1:6" ht="63" hidden="1" x14ac:dyDescent="0.2">
      <c r="A209" s="38" t="s">
        <v>40</v>
      </c>
      <c r="B209" s="31"/>
      <c r="C209" s="99"/>
      <c r="D209" s="100"/>
      <c r="E209" s="101"/>
    </row>
    <row r="210" spans="1:6" ht="63" hidden="1" x14ac:dyDescent="0.2">
      <c r="A210" s="31" t="s">
        <v>32</v>
      </c>
      <c r="B210" s="31"/>
      <c r="C210" s="31"/>
      <c r="D210" s="31"/>
      <c r="E210" s="31"/>
    </row>
    <row r="211" spans="1:6" ht="63" hidden="1" x14ac:dyDescent="0.2">
      <c r="B211" s="37" t="s">
        <v>10</v>
      </c>
      <c r="C211" s="41" t="e">
        <f>C203*$B203+C204*$B204+C205*$B205+C206*$B206+C207*$B207+C208*$B208+C209*$B209+C210*$B210</f>
        <v>#VALUE!</v>
      </c>
      <c r="D211" s="41">
        <f>D203*$B203+D204*$B204+D205*$B205+D206*$B206+D207*$B207+D208*$B208+D209*$B209+D210*$B210</f>
        <v>0</v>
      </c>
      <c r="E211" s="41">
        <f>E203*$B203+E204*$B204+E205*$B205+E206*$B206+E207*$B207+E208*$B208+E209*$B209+E210*$B210</f>
        <v>0</v>
      </c>
    </row>
    <row r="212" spans="1:6" x14ac:dyDescent="0.2">
      <c r="A212" s="18" t="s">
        <v>48</v>
      </c>
      <c r="B212" s="77"/>
      <c r="C212" s="77"/>
      <c r="D212" s="77"/>
      <c r="E212" s="77"/>
    </row>
    <row r="213" spans="1:6" ht="102" x14ac:dyDescent="0.2">
      <c r="A213" s="21" t="s">
        <v>9</v>
      </c>
      <c r="B213" s="21" t="s">
        <v>8</v>
      </c>
      <c r="C213" s="23" t="s">
        <v>80</v>
      </c>
      <c r="D213" s="45" t="s">
        <v>78</v>
      </c>
      <c r="E213" s="77"/>
      <c r="F213" s="52" t="s">
        <v>79</v>
      </c>
    </row>
    <row r="214" spans="1:6" x14ac:dyDescent="0.2">
      <c r="A214" s="69" t="s">
        <v>2</v>
      </c>
      <c r="B214" s="53">
        <v>3.6</v>
      </c>
      <c r="C214" s="54">
        <v>43</v>
      </c>
      <c r="D214" s="54">
        <v>40</v>
      </c>
      <c r="E214" s="77"/>
      <c r="F214" s="54">
        <v>5</v>
      </c>
    </row>
    <row r="215" spans="1:6" s="51" customFormat="1" x14ac:dyDescent="0.2">
      <c r="A215" s="69" t="s">
        <v>3</v>
      </c>
      <c r="B215" s="68">
        <v>4.2</v>
      </c>
      <c r="C215" s="54">
        <v>42</v>
      </c>
      <c r="D215" s="54">
        <v>43</v>
      </c>
      <c r="E215" s="77"/>
      <c r="F215" s="54">
        <v>14</v>
      </c>
    </row>
    <row r="216" spans="1:6" s="51" customFormat="1" x14ac:dyDescent="0.2">
      <c r="A216" s="69" t="s">
        <v>4</v>
      </c>
      <c r="B216" s="68">
        <v>3.4</v>
      </c>
      <c r="C216" s="54">
        <v>46</v>
      </c>
      <c r="D216" s="54">
        <v>45</v>
      </c>
      <c r="E216" s="77"/>
      <c r="F216" s="54">
        <v>5</v>
      </c>
    </row>
    <row r="217" spans="1:6" x14ac:dyDescent="0.2">
      <c r="A217" s="69" t="s">
        <v>5</v>
      </c>
      <c r="B217" s="53">
        <v>3.8</v>
      </c>
      <c r="C217" s="54">
        <v>46</v>
      </c>
      <c r="D217" s="54">
        <v>41</v>
      </c>
      <c r="E217" s="77"/>
      <c r="F217" s="54">
        <v>5</v>
      </c>
    </row>
    <row r="218" spans="1:6" x14ac:dyDescent="0.2">
      <c r="A218" s="69" t="s">
        <v>6</v>
      </c>
      <c r="B218" s="53">
        <v>3.4</v>
      </c>
      <c r="C218" s="54">
        <v>45</v>
      </c>
      <c r="D218" s="54">
        <v>31</v>
      </c>
      <c r="E218" s="77"/>
      <c r="F218" s="54">
        <v>5</v>
      </c>
    </row>
    <row r="219" spans="1:6" x14ac:dyDescent="0.2">
      <c r="A219" s="69" t="s">
        <v>17</v>
      </c>
      <c r="B219" s="53">
        <v>4.4000000000000004</v>
      </c>
      <c r="C219" s="54">
        <v>47</v>
      </c>
      <c r="D219" s="54">
        <v>37</v>
      </c>
      <c r="E219" s="77"/>
      <c r="F219" s="54">
        <v>14</v>
      </c>
    </row>
    <row r="220" spans="1:6" x14ac:dyDescent="0.2">
      <c r="A220" s="69" t="s">
        <v>15</v>
      </c>
      <c r="B220" s="53">
        <v>3.8</v>
      </c>
      <c r="C220" s="54">
        <v>12</v>
      </c>
      <c r="D220" s="54">
        <v>12</v>
      </c>
      <c r="E220" s="77"/>
      <c r="F220" s="54">
        <v>5</v>
      </c>
    </row>
    <row r="221" spans="1:6" x14ac:dyDescent="0.2">
      <c r="A221" s="69" t="s">
        <v>18</v>
      </c>
      <c r="B221" s="53">
        <v>3.4</v>
      </c>
      <c r="C221" s="54">
        <v>12</v>
      </c>
      <c r="D221" s="54">
        <v>12</v>
      </c>
      <c r="E221" s="77"/>
      <c r="F221" s="54">
        <v>5</v>
      </c>
    </row>
    <row r="222" spans="1:6" ht="17" x14ac:dyDescent="0.2">
      <c r="A222" s="70" t="s">
        <v>19</v>
      </c>
      <c r="B222" s="53">
        <v>4.4000000000000004</v>
      </c>
      <c r="C222" s="54">
        <v>31</v>
      </c>
      <c r="D222" s="54">
        <v>29</v>
      </c>
      <c r="E222" s="77"/>
      <c r="F222" s="54">
        <v>14</v>
      </c>
    </row>
    <row r="223" spans="1:6" ht="17" x14ac:dyDescent="0.2">
      <c r="A223" s="71" t="s">
        <v>62</v>
      </c>
      <c r="B223" s="53">
        <v>5</v>
      </c>
      <c r="C223" s="54">
        <v>30</v>
      </c>
      <c r="D223" s="54">
        <v>36</v>
      </c>
      <c r="E223" s="77"/>
      <c r="F223" s="54">
        <v>38</v>
      </c>
    </row>
    <row r="224" spans="1:6" ht="17" customHeight="1" x14ac:dyDescent="0.2">
      <c r="A224" s="70" t="s">
        <v>51</v>
      </c>
      <c r="B224" s="60">
        <v>5</v>
      </c>
      <c r="C224" s="54">
        <v>39</v>
      </c>
      <c r="D224" s="54">
        <v>37</v>
      </c>
      <c r="E224" s="77"/>
      <c r="F224" s="54">
        <v>28</v>
      </c>
    </row>
    <row r="225" spans="1:6" x14ac:dyDescent="0.2">
      <c r="A225" s="72"/>
      <c r="B225" s="49" t="s">
        <v>10</v>
      </c>
      <c r="C225" s="75">
        <v>1590</v>
      </c>
      <c r="D225" s="75">
        <v>1480.6</v>
      </c>
      <c r="E225" s="77"/>
      <c r="F225" s="75">
        <v>619</v>
      </c>
    </row>
    <row r="226" spans="1:6" x14ac:dyDescent="0.2">
      <c r="A226" s="39"/>
      <c r="B226" s="39"/>
      <c r="C226" s="75" t="s">
        <v>100</v>
      </c>
      <c r="D226" s="75" t="s">
        <v>100</v>
      </c>
      <c r="E226" s="39"/>
      <c r="F226" s="75" t="s">
        <v>101</v>
      </c>
    </row>
    <row r="227" spans="1:6" x14ac:dyDescent="0.2">
      <c r="A227" s="39" t="s">
        <v>61</v>
      </c>
      <c r="B227" s="39"/>
      <c r="C227" s="39"/>
      <c r="D227" s="39"/>
      <c r="E227" s="39"/>
    </row>
    <row r="228" spans="1:6" x14ac:dyDescent="0.2">
      <c r="A228" s="39" t="s">
        <v>53</v>
      </c>
      <c r="B228" s="37"/>
      <c r="C228" s="42"/>
      <c r="D228" s="42"/>
      <c r="E228" s="42"/>
    </row>
  </sheetData>
  <sheetProtection algorithmName="SHA-512" hashValue="RVaqbq9AgY96WMvl04OE3DhRTh2A/2pi6U+OYuOHcgROPFA0zDpOQyvtrXspiLEkAqj+eRJxNUAMLymQwCI4nQ==" saltValue="9WooL3gBiBAhZvjPT1BWdA==" spinCount="100000" sheet="1" objects="1" scenarios="1"/>
  <mergeCells count="6">
    <mergeCell ref="C204:E209"/>
    <mergeCell ref="C8:E70"/>
    <mergeCell ref="C77:E88"/>
    <mergeCell ref="C110:E118"/>
    <mergeCell ref="C158:E163"/>
    <mergeCell ref="C143:D154"/>
  </mergeCells>
  <conditionalFormatting sqref="E133:F133 D139">
    <cfRule type="top10" dxfId="1" priority="3" rank="1"/>
  </conditionalFormatting>
  <conditionalFormatting sqref="D155 E152:F152">
    <cfRule type="top10" dxfId="0" priority="2" rank="1"/>
  </conditionalFormatting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Весовые коэффициенты</vt:lpstr>
      <vt:lpstr>Выбор победителей</vt:lpstr>
      <vt:lpstr>Суммарная оценка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Боровков</dc:creator>
  <cp:lastModifiedBy>Сергей Боровков</cp:lastModifiedBy>
  <dcterms:created xsi:type="dcterms:W3CDTF">2018-01-20T09:44:29Z</dcterms:created>
  <dcterms:modified xsi:type="dcterms:W3CDTF">2020-11-27T11:42:21Z</dcterms:modified>
</cp:coreProperties>
</file>